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informacion presupuestaria/"/>
    </mc:Choice>
  </mc:AlternateContent>
  <xr:revisionPtr revIDLastSave="0" documentId="11_2613433DB78F78AF5E3765ABF70762DD9EF74DF7" xr6:coauthVersionLast="47" xr6:coauthVersionMax="47" xr10:uidLastSave="{00000000-0000-0000-0000-000000000000}"/>
  <bookViews>
    <workbookView xWindow="-108" yWindow="-108" windowWidth="23256" windowHeight="12456" tabRatio="885" activeTab="2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4" l="1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E13" i="4"/>
  <c r="H13" i="4" s="1"/>
  <c r="G58" i="4" l="1"/>
  <c r="F58" i="4"/>
  <c r="D58" i="4"/>
  <c r="E57" i="4"/>
  <c r="H57" i="4" s="1"/>
  <c r="E56" i="4"/>
  <c r="H56" i="4" s="1"/>
  <c r="E55" i="4"/>
  <c r="H55" i="4" s="1"/>
  <c r="E54" i="4"/>
  <c r="H54" i="4" s="1"/>
  <c r="E53" i="4"/>
  <c r="H53" i="4" s="1"/>
  <c r="E52" i="4"/>
  <c r="H52" i="4" s="1"/>
  <c r="E51" i="4"/>
  <c r="H51" i="4" s="1"/>
  <c r="C58" i="4"/>
  <c r="G44" i="4"/>
  <c r="F44" i="4"/>
  <c r="E43" i="4"/>
  <c r="H43" i="4" s="1"/>
  <c r="E42" i="4"/>
  <c r="H42" i="4" s="1"/>
  <c r="E41" i="4"/>
  <c r="H41" i="4" s="1"/>
  <c r="E40" i="4"/>
  <c r="H40" i="4" s="1"/>
  <c r="D44" i="4"/>
  <c r="C44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33" i="4"/>
  <c r="F33" i="4"/>
  <c r="D33" i="4"/>
  <c r="C33" i="4"/>
  <c r="H44" i="4" l="1"/>
  <c r="H58" i="4"/>
  <c r="E44" i="4"/>
  <c r="E58" i="4"/>
  <c r="H33" i="4"/>
  <c r="E33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H7" i="6" s="1"/>
  <c r="E8" i="6"/>
  <c r="H8" i="6" s="1"/>
  <c r="E9" i="6"/>
  <c r="H9" i="6" s="1"/>
  <c r="E10" i="6"/>
  <c r="H10" i="6" s="1"/>
  <c r="E11" i="6"/>
  <c r="E12" i="6"/>
  <c r="H12" i="6" s="1"/>
  <c r="H67" i="6"/>
  <c r="H52" i="6"/>
  <c r="H44" i="6"/>
  <c r="H36" i="6"/>
  <c r="H11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E65" i="6" s="1"/>
  <c r="C57" i="6"/>
  <c r="C53" i="6"/>
  <c r="C43" i="6"/>
  <c r="C33" i="6"/>
  <c r="C23" i="6"/>
  <c r="C13" i="6"/>
  <c r="C5" i="6"/>
  <c r="H65" i="6" l="1"/>
  <c r="E57" i="6"/>
  <c r="H57" i="6" s="1"/>
  <c r="E69" i="6"/>
  <c r="H69" i="6" s="1"/>
  <c r="E53" i="6"/>
  <c r="H53" i="6" s="1"/>
  <c r="E43" i="6"/>
  <c r="H43" i="6" s="1"/>
  <c r="E33" i="6"/>
  <c r="H33" i="6"/>
  <c r="E23" i="6"/>
  <c r="H23" i="6" s="1"/>
  <c r="E13" i="6"/>
  <c r="H13" i="6" s="1"/>
  <c r="E5" i="6"/>
  <c r="H5" i="6" s="1"/>
  <c r="C77" i="6"/>
  <c r="F77" i="6"/>
  <c r="D77" i="6"/>
  <c r="G77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H77" i="6" l="1"/>
  <c r="E77" i="6"/>
  <c r="E37" i="5"/>
  <c r="H37" i="5"/>
</calcChain>
</file>

<file path=xl/sharedStrings.xml><?xml version="1.0" encoding="utf-8"?>
<sst xmlns="http://schemas.openxmlformats.org/spreadsheetml/2006/main" count="222" uniqueCount="161">
  <si>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</si>
  <si>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</si>
  <si>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</si>
  <si>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</si>
  <si>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</si>
  <si>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</si>
  <si>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</si>
  <si>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</si>
  <si>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</si>
  <si>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</si>
  <si>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</si>
  <si>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</si>
  <si>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</si>
  <si>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</si>
  <si>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</si>
  <si>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</si>
  <si>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</si>
  <si>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</si>
  <si>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</si>
  <si>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</si>
  <si>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</si>
  <si>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</si>
  <si>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</si>
  <si>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</si>
  <si>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</si>
  <si>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</si>
  <si>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</si>
  <si>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</si>
  <si>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</si>
  <si>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</si>
  <si>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</si>
  <si>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</si>
  <si>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</si>
  <si>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</si>
  <si>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</si>
  <si>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</si>
  <si>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</si>
  <si>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</si>
  <si>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</si>
  <si>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</si>
  <si>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</si>
  <si>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</si>
  <si>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</si>
  <si>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</si>
  <si>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</si>
  <si>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</si>
  <si>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</si>
  <si>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</si>
  <si>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</si>
  <si>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</si>
  <si>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</si>
  <si>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</si>
  <si>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</si>
  <si>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</si>
  <si>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</si>
  <si>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</si>
  <si>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</si>
  <si>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</si>
  <si>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</si>
  <si>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</si>
  <si>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</si>
  <si>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</si>
  <si>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</si>
  <si>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</si>
  <si>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</si>
  <si>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</si>
  <si>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</si>
  <si>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</si>
  <si>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</si>
  <si>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</si>
  <si>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</si>
  <si>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</si>
  <si>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</si>
  <si>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</si>
  <si>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</si>
  <si>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</si>
  <si>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</si>
  <si>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</si>
  <si>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</si>
  <si>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</si>
  <si>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</si>
  <si>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</si>
  <si>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</si>
  <si>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</si>
  <si>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</si>
  <si>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</si>
  <si>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</si>
  <si>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</si>
  <si>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</si>
  <si>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</si>
  <si>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</si>
  <si>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</si>
  <si>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</si>
  <si>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</si>
  <si>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</si>
  <si>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</si>
  <si>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</si>
  <si>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</si>
  <si>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</si>
  <si>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</si>
  <si>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</si>
  <si>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</si>
  <si>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</si>
  <si>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</si>
  <si>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</si>
  <si>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</si>
  <si>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</si>
  <si>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</si>
  <si>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</si>
  <si>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</si>
  <si>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</si>
  <si>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</si>
  <si>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</si>
  <si>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</si>
  <si>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</si>
  <si>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</si>
  <si>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</si>
  <si>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</si>
  <si>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</si>
  <si>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</si>
  <si>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</si>
  <si>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</si>
  <si>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</si>
  <si>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</si>
  <si>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</si>
  <si>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</si>
  <si>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Gobierno (Federal/Estatal/Municipal) de __________________________
Estado Analítico del Ejercicio del Presupuesto de Egresos
Clasificación Administrativa
Del XXXX al XXXX</t>
  </si>
  <si>
    <t>Sector Paraestatal del Gobierno (Federal/Estatal/Municipal) de ______________________
Estado Analítico del Ejercicio del Presupuesto de Egresos
Clasificación Administrativa
Del XXXX al XXXX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</si>
  <si>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</si>
  <si>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</si>
  <si>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</si>
  <si>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Municipio de Yuriria
Estado Analítico del Ejercicio del Presupuesto de Egresos
Clasificación por Objeto del Gasto (Capítulo y Concepto)
Del 1 de Enero al 30 de Septiembre de 2022</t>
  </si>
  <si>
    <t>Municipio de Yuriria
Estado Analítico del Ejercicio del Presupuesto de Egresos
Clasificación Económica (por Tipo de Gasto)
Del 1 de Enero al 30 de Septiembre de 2022</t>
  </si>
  <si>
    <t>31111-A001 PRESIDENTE MUNICIPAL</t>
  </si>
  <si>
    <t>31111-A004 PRESIDENCIA MUNICIPAL</t>
  </si>
  <si>
    <t>31111-A006 H. AYUNTAMIENTO</t>
  </si>
  <si>
    <t>31111-A007 SECRETARIA DE AYUNTAMIENTO</t>
  </si>
  <si>
    <t>31111-C100 FESTIVIDADES Y CELEBRACIONES</t>
  </si>
  <si>
    <t>31111-C101 TESORERÍA MUNICIPAL</t>
  </si>
  <si>
    <t>31111-C105 TRANSFERENCIAS Y OTRAS AYUDAS</t>
  </si>
  <si>
    <t>31111-C106 DIR MPAL DE TURISMO</t>
  </si>
  <si>
    <t>31111-C108 DEPTO DE INFORMATICA</t>
  </si>
  <si>
    <t>31111-C109 INSTITUTO MAL DE LA JUVENTUD</t>
  </si>
  <si>
    <t>31111-C209 DIRECCION DE SERVICIOS PUBLIC</t>
  </si>
  <si>
    <t>31111-C306 PROGRAMA LICENCIAS DE MANEJO</t>
  </si>
  <si>
    <t>31111-C307 COMISARIA DE SEGURIDAD PUBLIC</t>
  </si>
  <si>
    <t>31111-C308 DIRECCION DE MOVILIDAD MUNICI</t>
  </si>
  <si>
    <t>31111-C402 DIRECCION DE OBRAS PUBLICAS</t>
  </si>
  <si>
    <t>31111-C406 DIR MEDIO AMB Y ECOL</t>
  </si>
  <si>
    <t>31111-C407 DIR DE PLANEACION</t>
  </si>
  <si>
    <t>31111-C408 DIRECCION DE ASENTAMIENTOS HU</t>
  </si>
  <si>
    <t>31111-C606 AGUA POTABLE</t>
  </si>
  <si>
    <t>31111-C608 DIRECCION DE AGUA POTABLE</t>
  </si>
  <si>
    <t>31111-C701 DIRECCION DE DESARROLLO SOCIA</t>
  </si>
  <si>
    <t>31111-C706 DIRECCION DE EDUCACION PUBLIC</t>
  </si>
  <si>
    <t>31111-C709 INSTANCIA DE LA MUJER YURIREN</t>
  </si>
  <si>
    <t>31111-C710 DIRECCION CASA DE LA CULTURA</t>
  </si>
  <si>
    <t>31111-C711 DIRECCION DE ATENCION AL MIGR</t>
  </si>
  <si>
    <t>31111-C801 CONTRALORIA MUNICIPAL</t>
  </si>
  <si>
    <t>Municipio de Yuriria
Estado Analítico del Ejercicio del Presupuesto de Egresos
Clasificación Administrativa
Del 1 de Enero al 30 de Septiembre de 2022</t>
  </si>
  <si>
    <t>Municipio de Yuriria
Estado Analítico del Ejercicio del Presupuesto de Egresos
Clasificación Funcional (Finalidad y Función)
Del 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</si>
</sst>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2" fillId="0" borderId="5" xfId="0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0</xdr:row>
      <xdr:rowOff>0</xdr:rowOff>
    </xdr:from>
    <xdr:to>
      <xdr:col>1</xdr:col>
      <xdr:colOff>1933575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25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1</xdr:col>
      <xdr:colOff>2808868</xdr:colOff>
      <xdr:row>87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5" y="123348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266700</xdr:colOff>
      <xdr:row>81</xdr:row>
      <xdr:rowOff>19050</xdr:rowOff>
    </xdr:from>
    <xdr:to>
      <xdr:col>7</xdr:col>
      <xdr:colOff>523875</xdr:colOff>
      <xdr:row>87</xdr:row>
      <xdr:rowOff>66424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124575" y="123539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1</xdr:col>
      <xdr:colOff>2105025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84718</xdr:colOff>
      <xdr:row>20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9050" y="28289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542925</xdr:colOff>
      <xdr:row>14</xdr:row>
      <xdr:rowOff>76200</xdr:rowOff>
    </xdr:from>
    <xdr:to>
      <xdr:col>7</xdr:col>
      <xdr:colOff>800100</xdr:colOff>
      <xdr:row>20</xdr:row>
      <xdr:rowOff>123574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381625" y="29051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1314450</xdr:colOff>
      <xdr:row>0</xdr:row>
      <xdr:rowOff>66675</xdr:rowOff>
    </xdr:from>
    <xdr:to>
      <xdr:col>1</xdr:col>
      <xdr:colOff>2409825</xdr:colOff>
      <xdr:row>0</xdr:row>
      <xdr:rowOff>782550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66675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1</xdr:col>
      <xdr:colOff>2808868</xdr:colOff>
      <xdr:row>68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6200" y="108966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161925</xdr:colOff>
      <xdr:row>62</xdr:row>
      <xdr:rowOff>66675</xdr:rowOff>
    </xdr:from>
    <xdr:to>
      <xdr:col>6</xdr:col>
      <xdr:colOff>419100</xdr:colOff>
      <xdr:row>68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886450" y="109632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1</xdr:col>
      <xdr:colOff>2181225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1</xdr:col>
      <xdr:colOff>2808868</xdr:colOff>
      <xdr:row>48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76200" y="68199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476250</xdr:colOff>
      <xdr:row>42</xdr:row>
      <xdr:rowOff>66675</xdr:rowOff>
    </xdr:from>
    <xdr:to>
      <xdr:col>7</xdr:col>
      <xdr:colOff>733425</xdr:colOff>
      <xdr:row>48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7162800" y="68865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opLeftCell="A10" workbookViewId="0">
      <selection activeCell="C89" sqref="C89"/>
    </sheetView>
  </sheetViews>
  <sheetFormatPr baseColWidth="10" defaultColWidth="12" defaultRowHeight="10.199999999999999" x14ac:dyDescent="0.2"/>
  <cols>
    <col min="1" max="1" width="1.4257812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7.75" customHeight="1" x14ac:dyDescent="0.2">
      <c r="A1" s="36" t="s">
        <v>131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6" t="s">
        <v>59</v>
      </c>
      <c r="B5" s="4"/>
      <c r="C5" s="31">
        <f>SUM(C6:C12)</f>
        <v>105107122.14</v>
      </c>
      <c r="D5" s="31">
        <f>SUM(D6:D12)</f>
        <v>6086595.5999999996</v>
      </c>
      <c r="E5" s="31">
        <f>C5+D5</f>
        <v>111193717.73999999</v>
      </c>
      <c r="F5" s="31">
        <f>SUM(F6:F12)</f>
        <v>75295766.959999993</v>
      </c>
      <c r="G5" s="31">
        <f>SUM(G6:G12)</f>
        <v>75295766.959999993</v>
      </c>
      <c r="H5" s="31">
        <f>E5-F5</f>
        <v>35897950.780000001</v>
      </c>
    </row>
    <row r="6" spans="1:8" x14ac:dyDescent="0.2">
      <c r="A6" s="25">
        <v>1100</v>
      </c>
      <c r="B6" s="8" t="s">
        <v>68</v>
      </c>
      <c r="C6" s="10">
        <v>58902341.32</v>
      </c>
      <c r="D6" s="10">
        <v>-513342.77</v>
      </c>
      <c r="E6" s="10">
        <f t="shared" ref="E6:E69" si="0">C6+D6</f>
        <v>58388998.549999997</v>
      </c>
      <c r="F6" s="10">
        <v>40952278.210000001</v>
      </c>
      <c r="G6" s="10">
        <v>40953964.18</v>
      </c>
      <c r="H6" s="10">
        <f t="shared" ref="H6:H69" si="1">E6-F6</f>
        <v>17436720.339999996</v>
      </c>
    </row>
    <row r="7" spans="1:8" x14ac:dyDescent="0.2">
      <c r="A7" s="25">
        <v>1200</v>
      </c>
      <c r="B7" s="8" t="s">
        <v>69</v>
      </c>
      <c r="C7" s="10">
        <v>3847970.19</v>
      </c>
      <c r="D7" s="10">
        <v>442443.97</v>
      </c>
      <c r="E7" s="10">
        <f t="shared" si="0"/>
        <v>4290414.16</v>
      </c>
      <c r="F7" s="10">
        <v>2992593.54</v>
      </c>
      <c r="G7" s="10">
        <v>2992593.54</v>
      </c>
      <c r="H7" s="10">
        <f t="shared" si="1"/>
        <v>1297820.6200000001</v>
      </c>
    </row>
    <row r="8" spans="1:8" x14ac:dyDescent="0.2">
      <c r="A8" s="25">
        <v>1300</v>
      </c>
      <c r="B8" s="8" t="s">
        <v>70</v>
      </c>
      <c r="C8" s="10">
        <v>9668018.1099999994</v>
      </c>
      <c r="D8" s="10">
        <v>2995190.52</v>
      </c>
      <c r="E8" s="10">
        <f t="shared" si="0"/>
        <v>12663208.629999999</v>
      </c>
      <c r="F8" s="10">
        <v>2681726.61</v>
      </c>
      <c r="G8" s="10">
        <v>3030491.3</v>
      </c>
      <c r="H8" s="10">
        <f t="shared" si="1"/>
        <v>9981482.0199999996</v>
      </c>
    </row>
    <row r="9" spans="1:8" x14ac:dyDescent="0.2">
      <c r="A9" s="25">
        <v>1400</v>
      </c>
      <c r="B9" s="8" t="s">
        <v>34</v>
      </c>
      <c r="C9" s="10">
        <v>475000</v>
      </c>
      <c r="D9" s="10">
        <v>-64068.45</v>
      </c>
      <c r="E9" s="10">
        <f t="shared" si="0"/>
        <v>410931.55</v>
      </c>
      <c r="F9" s="10">
        <v>385931.55</v>
      </c>
      <c r="G9" s="10">
        <v>385931.55</v>
      </c>
      <c r="H9" s="10">
        <f t="shared" si="1"/>
        <v>25000</v>
      </c>
    </row>
    <row r="10" spans="1:8" x14ac:dyDescent="0.2">
      <c r="A10" s="25">
        <v>1500</v>
      </c>
      <c r="B10" s="8" t="s">
        <v>71</v>
      </c>
      <c r="C10" s="10">
        <v>32213792.52</v>
      </c>
      <c r="D10" s="10">
        <v>3226372.33</v>
      </c>
      <c r="E10" s="10">
        <f t="shared" si="0"/>
        <v>35440164.850000001</v>
      </c>
      <c r="F10" s="10">
        <v>28283237.050000001</v>
      </c>
      <c r="G10" s="10">
        <v>27932786.390000001</v>
      </c>
      <c r="H10" s="10">
        <f t="shared" si="1"/>
        <v>7156927.8000000007</v>
      </c>
    </row>
    <row r="11" spans="1:8" x14ac:dyDescent="0.2">
      <c r="A11" s="25">
        <v>1600</v>
      </c>
      <c r="B11" s="8" t="s">
        <v>35</v>
      </c>
      <c r="C11" s="10">
        <v>0</v>
      </c>
      <c r="D11" s="10">
        <v>0</v>
      </c>
      <c r="E11" s="10">
        <f t="shared" si="0"/>
        <v>0</v>
      </c>
      <c r="F11" s="10">
        <v>0</v>
      </c>
      <c r="G11" s="10">
        <v>0</v>
      </c>
      <c r="H11" s="10">
        <f t="shared" si="1"/>
        <v>0</v>
      </c>
    </row>
    <row r="12" spans="1:8" x14ac:dyDescent="0.2">
      <c r="A12" s="25">
        <v>1700</v>
      </c>
      <c r="B12" s="8" t="s">
        <v>72</v>
      </c>
      <c r="C12" s="10">
        <v>0</v>
      </c>
      <c r="D12" s="10">
        <v>0</v>
      </c>
      <c r="E12" s="10">
        <f t="shared" si="0"/>
        <v>0</v>
      </c>
      <c r="F12" s="10">
        <v>0</v>
      </c>
      <c r="G12" s="10">
        <v>0</v>
      </c>
      <c r="H12" s="10">
        <f t="shared" si="1"/>
        <v>0</v>
      </c>
    </row>
    <row r="13" spans="1:8" x14ac:dyDescent="0.2">
      <c r="A13" s="26" t="s">
        <v>60</v>
      </c>
      <c r="B13" s="4"/>
      <c r="C13" s="32">
        <f>SUM(C14:C22)</f>
        <v>31688083.349999998</v>
      </c>
      <c r="D13" s="32">
        <f>SUM(D14:D22)</f>
        <v>4427159.7700000005</v>
      </c>
      <c r="E13" s="32">
        <f t="shared" si="0"/>
        <v>36115243.119999997</v>
      </c>
      <c r="F13" s="32">
        <f>SUM(F14:F22)</f>
        <v>26831227.640000004</v>
      </c>
      <c r="G13" s="32">
        <f>SUM(G14:G22)</f>
        <v>22406868.990000002</v>
      </c>
      <c r="H13" s="32">
        <f t="shared" si="1"/>
        <v>9284015.479999993</v>
      </c>
    </row>
    <row r="14" spans="1:8" x14ac:dyDescent="0.2">
      <c r="A14" s="25">
        <v>2100</v>
      </c>
      <c r="B14" s="8" t="s">
        <v>73</v>
      </c>
      <c r="C14" s="10">
        <v>3288677.51</v>
      </c>
      <c r="D14" s="10">
        <v>-353802.53</v>
      </c>
      <c r="E14" s="10">
        <f t="shared" si="0"/>
        <v>2934874.9799999995</v>
      </c>
      <c r="F14" s="10">
        <v>1099622.52</v>
      </c>
      <c r="G14" s="10">
        <v>1099062.52</v>
      </c>
      <c r="H14" s="10">
        <f t="shared" si="1"/>
        <v>1835252.4599999995</v>
      </c>
    </row>
    <row r="15" spans="1:8" x14ac:dyDescent="0.2">
      <c r="A15" s="25">
        <v>2200</v>
      </c>
      <c r="B15" s="8" t="s">
        <v>74</v>
      </c>
      <c r="C15" s="10">
        <v>347426.24</v>
      </c>
      <c r="D15" s="10">
        <v>150354.39000000001</v>
      </c>
      <c r="E15" s="10">
        <f t="shared" si="0"/>
        <v>497780.63</v>
      </c>
      <c r="F15" s="10">
        <v>220655.21</v>
      </c>
      <c r="G15" s="10">
        <v>270535.21000000002</v>
      </c>
      <c r="H15" s="10">
        <f t="shared" si="1"/>
        <v>277125.42000000004</v>
      </c>
    </row>
    <row r="16" spans="1:8" x14ac:dyDescent="0.2">
      <c r="A16" s="25">
        <v>2300</v>
      </c>
      <c r="B16" s="8" t="s">
        <v>75</v>
      </c>
      <c r="C16" s="10">
        <v>22700</v>
      </c>
      <c r="D16" s="10">
        <v>22000</v>
      </c>
      <c r="E16" s="10">
        <f t="shared" si="0"/>
        <v>44700</v>
      </c>
      <c r="F16" s="10">
        <v>20575</v>
      </c>
      <c r="G16" s="10">
        <v>20575</v>
      </c>
      <c r="H16" s="10">
        <f t="shared" si="1"/>
        <v>24125</v>
      </c>
    </row>
    <row r="17" spans="1:8" x14ac:dyDescent="0.2">
      <c r="A17" s="25">
        <v>2400</v>
      </c>
      <c r="B17" s="8" t="s">
        <v>76</v>
      </c>
      <c r="C17" s="10">
        <v>12375616.51</v>
      </c>
      <c r="D17" s="10">
        <v>1282041.05</v>
      </c>
      <c r="E17" s="10">
        <f t="shared" si="0"/>
        <v>13657657.560000001</v>
      </c>
      <c r="F17" s="10">
        <v>10847958.5</v>
      </c>
      <c r="G17" s="10">
        <v>6370431.8499999996</v>
      </c>
      <c r="H17" s="10">
        <f t="shared" si="1"/>
        <v>2809699.0600000005</v>
      </c>
    </row>
    <row r="18" spans="1:8" x14ac:dyDescent="0.2">
      <c r="A18" s="25">
        <v>2500</v>
      </c>
      <c r="B18" s="8" t="s">
        <v>77</v>
      </c>
      <c r="C18" s="10">
        <v>730691.62</v>
      </c>
      <c r="D18" s="10">
        <v>544663.16</v>
      </c>
      <c r="E18" s="10">
        <f t="shared" si="0"/>
        <v>1275354.78</v>
      </c>
      <c r="F18" s="10">
        <v>916858.38</v>
      </c>
      <c r="G18" s="10">
        <v>916816.38</v>
      </c>
      <c r="H18" s="10">
        <f t="shared" si="1"/>
        <v>358496.4</v>
      </c>
    </row>
    <row r="19" spans="1:8" x14ac:dyDescent="0.2">
      <c r="A19" s="25">
        <v>2600</v>
      </c>
      <c r="B19" s="8" t="s">
        <v>78</v>
      </c>
      <c r="C19" s="10">
        <v>11665095.560000001</v>
      </c>
      <c r="D19" s="10">
        <v>1501057.57</v>
      </c>
      <c r="E19" s="10">
        <f t="shared" si="0"/>
        <v>13166153.130000001</v>
      </c>
      <c r="F19" s="10">
        <v>10712573.66</v>
      </c>
      <c r="G19" s="10">
        <v>10712573.66</v>
      </c>
      <c r="H19" s="10">
        <f t="shared" si="1"/>
        <v>2453579.4700000007</v>
      </c>
    </row>
    <row r="20" spans="1:8" x14ac:dyDescent="0.2">
      <c r="A20" s="25">
        <v>2700</v>
      </c>
      <c r="B20" s="8" t="s">
        <v>79</v>
      </c>
      <c r="C20" s="10">
        <v>1348236.05</v>
      </c>
      <c r="D20" s="10">
        <v>72640.78</v>
      </c>
      <c r="E20" s="10">
        <f t="shared" si="0"/>
        <v>1420876.83</v>
      </c>
      <c r="F20" s="10">
        <v>845667.07</v>
      </c>
      <c r="G20" s="10">
        <v>845667.07</v>
      </c>
      <c r="H20" s="10">
        <f t="shared" si="1"/>
        <v>575209.76000000013</v>
      </c>
    </row>
    <row r="21" spans="1:8" x14ac:dyDescent="0.2">
      <c r="A21" s="25">
        <v>2800</v>
      </c>
      <c r="B21" s="8" t="s">
        <v>80</v>
      </c>
      <c r="C21" s="10">
        <v>0</v>
      </c>
      <c r="D21" s="10">
        <v>0</v>
      </c>
      <c r="E21" s="10">
        <f t="shared" si="0"/>
        <v>0</v>
      </c>
      <c r="F21" s="10">
        <v>0</v>
      </c>
      <c r="G21" s="10">
        <v>0</v>
      </c>
      <c r="H21" s="10">
        <f t="shared" si="1"/>
        <v>0</v>
      </c>
    </row>
    <row r="22" spans="1:8" x14ac:dyDescent="0.2">
      <c r="A22" s="25">
        <v>2900</v>
      </c>
      <c r="B22" s="8" t="s">
        <v>81</v>
      </c>
      <c r="C22" s="10">
        <v>1909639.86</v>
      </c>
      <c r="D22" s="10">
        <v>1208205.3500000001</v>
      </c>
      <c r="E22" s="10">
        <f t="shared" si="0"/>
        <v>3117845.21</v>
      </c>
      <c r="F22" s="10">
        <v>2167317.2999999998</v>
      </c>
      <c r="G22" s="10">
        <v>2171207.2999999998</v>
      </c>
      <c r="H22" s="10">
        <f t="shared" si="1"/>
        <v>950527.91000000015</v>
      </c>
    </row>
    <row r="23" spans="1:8" x14ac:dyDescent="0.2">
      <c r="A23" s="26" t="s">
        <v>61</v>
      </c>
      <c r="B23" s="4"/>
      <c r="C23" s="32">
        <f>SUM(C24:C32)</f>
        <v>39489048.609999999</v>
      </c>
      <c r="D23" s="32">
        <f>SUM(D24:D32)</f>
        <v>13706206.969999999</v>
      </c>
      <c r="E23" s="32">
        <f t="shared" si="0"/>
        <v>53195255.579999998</v>
      </c>
      <c r="F23" s="32">
        <f>SUM(F24:F32)</f>
        <v>38119305.090000011</v>
      </c>
      <c r="G23" s="32">
        <f>SUM(G24:G32)</f>
        <v>34640332.100000001</v>
      </c>
      <c r="H23" s="32">
        <f t="shared" si="1"/>
        <v>15075950.489999987</v>
      </c>
    </row>
    <row r="24" spans="1:8" x14ac:dyDescent="0.2">
      <c r="A24" s="25">
        <v>3100</v>
      </c>
      <c r="B24" s="8" t="s">
        <v>82</v>
      </c>
      <c r="C24" s="10">
        <v>18787835.239999998</v>
      </c>
      <c r="D24" s="10">
        <v>4828945.04</v>
      </c>
      <c r="E24" s="10">
        <f t="shared" si="0"/>
        <v>23616780.279999997</v>
      </c>
      <c r="F24" s="10">
        <v>17458913.920000002</v>
      </c>
      <c r="G24" s="10">
        <v>14272963.49</v>
      </c>
      <c r="H24" s="10">
        <f t="shared" si="1"/>
        <v>6157866.3599999957</v>
      </c>
    </row>
    <row r="25" spans="1:8" x14ac:dyDescent="0.2">
      <c r="A25" s="25">
        <v>3200</v>
      </c>
      <c r="B25" s="8" t="s">
        <v>83</v>
      </c>
      <c r="C25" s="10">
        <v>3384486.56</v>
      </c>
      <c r="D25" s="10">
        <v>386201.22</v>
      </c>
      <c r="E25" s="10">
        <f t="shared" si="0"/>
        <v>3770687.7800000003</v>
      </c>
      <c r="F25" s="10">
        <v>2668087.7799999998</v>
      </c>
      <c r="G25" s="10">
        <v>2713187.78</v>
      </c>
      <c r="H25" s="10">
        <f t="shared" si="1"/>
        <v>1102600.0000000005</v>
      </c>
    </row>
    <row r="26" spans="1:8" x14ac:dyDescent="0.2">
      <c r="A26" s="25">
        <v>3300</v>
      </c>
      <c r="B26" s="8" t="s">
        <v>84</v>
      </c>
      <c r="C26" s="10">
        <v>1548703.87</v>
      </c>
      <c r="D26" s="10">
        <v>2010039.02</v>
      </c>
      <c r="E26" s="10">
        <f t="shared" si="0"/>
        <v>3558742.89</v>
      </c>
      <c r="F26" s="10">
        <v>1793742.94</v>
      </c>
      <c r="G26" s="10">
        <v>1655702.94</v>
      </c>
      <c r="H26" s="10">
        <f t="shared" si="1"/>
        <v>1764999.9500000002</v>
      </c>
    </row>
    <row r="27" spans="1:8" x14ac:dyDescent="0.2">
      <c r="A27" s="25">
        <v>3400</v>
      </c>
      <c r="B27" s="8" t="s">
        <v>85</v>
      </c>
      <c r="C27" s="10">
        <v>579771.03</v>
      </c>
      <c r="D27" s="10">
        <v>29000</v>
      </c>
      <c r="E27" s="10">
        <f t="shared" si="0"/>
        <v>608771.03</v>
      </c>
      <c r="F27" s="10">
        <v>463099.07</v>
      </c>
      <c r="G27" s="10">
        <v>463099.07</v>
      </c>
      <c r="H27" s="10">
        <f t="shared" si="1"/>
        <v>145671.96000000002</v>
      </c>
    </row>
    <row r="28" spans="1:8" x14ac:dyDescent="0.2">
      <c r="A28" s="25">
        <v>3500</v>
      </c>
      <c r="B28" s="8" t="s">
        <v>86</v>
      </c>
      <c r="C28" s="10">
        <v>1058638.8799999999</v>
      </c>
      <c r="D28" s="10">
        <v>1546617.53</v>
      </c>
      <c r="E28" s="10">
        <f t="shared" si="0"/>
        <v>2605256.41</v>
      </c>
      <c r="F28" s="10">
        <v>1706105.12</v>
      </c>
      <c r="G28" s="10">
        <v>1706105.12</v>
      </c>
      <c r="H28" s="10">
        <f t="shared" si="1"/>
        <v>899151.29</v>
      </c>
    </row>
    <row r="29" spans="1:8" x14ac:dyDescent="0.2">
      <c r="A29" s="25">
        <v>3600</v>
      </c>
      <c r="B29" s="8" t="s">
        <v>87</v>
      </c>
      <c r="C29" s="10">
        <v>1154533.47</v>
      </c>
      <c r="D29" s="10">
        <v>264319.32</v>
      </c>
      <c r="E29" s="10">
        <f t="shared" si="0"/>
        <v>1418852.79</v>
      </c>
      <c r="F29" s="10">
        <v>951839.51</v>
      </c>
      <c r="G29" s="10">
        <v>846736.95</v>
      </c>
      <c r="H29" s="10">
        <f t="shared" si="1"/>
        <v>467013.28</v>
      </c>
    </row>
    <row r="30" spans="1:8" x14ac:dyDescent="0.2">
      <c r="A30" s="25">
        <v>3700</v>
      </c>
      <c r="B30" s="8" t="s">
        <v>88</v>
      </c>
      <c r="C30" s="10">
        <v>204923.4</v>
      </c>
      <c r="D30" s="10">
        <v>164510</v>
      </c>
      <c r="E30" s="10">
        <f t="shared" si="0"/>
        <v>369433.4</v>
      </c>
      <c r="F30" s="10">
        <v>166763.66</v>
      </c>
      <c r="G30" s="10">
        <v>166763.66</v>
      </c>
      <c r="H30" s="10">
        <f t="shared" si="1"/>
        <v>202669.74000000002</v>
      </c>
    </row>
    <row r="31" spans="1:8" x14ac:dyDescent="0.2">
      <c r="A31" s="25">
        <v>3800</v>
      </c>
      <c r="B31" s="8" t="s">
        <v>89</v>
      </c>
      <c r="C31" s="10">
        <v>8084156.1600000001</v>
      </c>
      <c r="D31" s="10">
        <v>-189151.88</v>
      </c>
      <c r="E31" s="10">
        <f t="shared" si="0"/>
        <v>7895004.2800000003</v>
      </c>
      <c r="F31" s="10">
        <v>4995079.5999999996</v>
      </c>
      <c r="G31" s="10">
        <v>4900099.5999999996</v>
      </c>
      <c r="H31" s="10">
        <f t="shared" si="1"/>
        <v>2899924.6800000006</v>
      </c>
    </row>
    <row r="32" spans="1:8" x14ac:dyDescent="0.2">
      <c r="A32" s="25">
        <v>3900</v>
      </c>
      <c r="B32" s="8" t="s">
        <v>18</v>
      </c>
      <c r="C32" s="10">
        <v>4686000</v>
      </c>
      <c r="D32" s="10">
        <v>4665726.72</v>
      </c>
      <c r="E32" s="10">
        <f t="shared" si="0"/>
        <v>9351726.7199999988</v>
      </c>
      <c r="F32" s="10">
        <v>7915673.4900000002</v>
      </c>
      <c r="G32" s="10">
        <v>7915673.4900000002</v>
      </c>
      <c r="H32" s="10">
        <f t="shared" si="1"/>
        <v>1436053.2299999986</v>
      </c>
    </row>
    <row r="33" spans="1:8" x14ac:dyDescent="0.2">
      <c r="A33" s="26" t="s">
        <v>62</v>
      </c>
      <c r="B33" s="4"/>
      <c r="C33" s="32">
        <f>SUM(C34:C42)</f>
        <v>15711194.300000001</v>
      </c>
      <c r="D33" s="32">
        <f>SUM(D34:D42)</f>
        <v>3953009.42</v>
      </c>
      <c r="E33" s="32">
        <f t="shared" si="0"/>
        <v>19664203.719999999</v>
      </c>
      <c r="F33" s="32">
        <f>SUM(F34:F42)</f>
        <v>12901423.18</v>
      </c>
      <c r="G33" s="32">
        <f>SUM(G34:G42)</f>
        <v>12896923.18</v>
      </c>
      <c r="H33" s="32">
        <f t="shared" si="1"/>
        <v>6762780.5399999991</v>
      </c>
    </row>
    <row r="34" spans="1:8" x14ac:dyDescent="0.2">
      <c r="A34" s="25">
        <v>4100</v>
      </c>
      <c r="B34" s="8" t="s">
        <v>90</v>
      </c>
      <c r="C34" s="10">
        <v>10135000</v>
      </c>
      <c r="D34" s="10">
        <v>0</v>
      </c>
      <c r="E34" s="10">
        <f t="shared" si="0"/>
        <v>10135000</v>
      </c>
      <c r="F34" s="10">
        <v>6607500</v>
      </c>
      <c r="G34" s="10">
        <v>6607500</v>
      </c>
      <c r="H34" s="10">
        <f t="shared" si="1"/>
        <v>3527500</v>
      </c>
    </row>
    <row r="35" spans="1:8" x14ac:dyDescent="0.2">
      <c r="A35" s="25">
        <v>4200</v>
      </c>
      <c r="B35" s="8" t="s">
        <v>91</v>
      </c>
      <c r="C35" s="10">
        <v>0</v>
      </c>
      <c r="D35" s="10">
        <v>0</v>
      </c>
      <c r="E35" s="10">
        <f t="shared" si="0"/>
        <v>0</v>
      </c>
      <c r="F35" s="10">
        <v>0</v>
      </c>
      <c r="G35" s="10">
        <v>0</v>
      </c>
      <c r="H35" s="10">
        <f t="shared" si="1"/>
        <v>0</v>
      </c>
    </row>
    <row r="36" spans="1:8" x14ac:dyDescent="0.2">
      <c r="A36" s="25">
        <v>4300</v>
      </c>
      <c r="B36" s="8" t="s">
        <v>92</v>
      </c>
      <c r="C36" s="10">
        <v>0</v>
      </c>
      <c r="D36" s="10">
        <v>1834400</v>
      </c>
      <c r="E36" s="10">
        <f t="shared" si="0"/>
        <v>1834400</v>
      </c>
      <c r="F36" s="10">
        <v>262600</v>
      </c>
      <c r="G36" s="10">
        <v>262600</v>
      </c>
      <c r="H36" s="10">
        <f t="shared" si="1"/>
        <v>1571800</v>
      </c>
    </row>
    <row r="37" spans="1:8" x14ac:dyDescent="0.2">
      <c r="A37" s="25">
        <v>4400</v>
      </c>
      <c r="B37" s="8" t="s">
        <v>93</v>
      </c>
      <c r="C37" s="10">
        <v>2575000</v>
      </c>
      <c r="D37" s="10">
        <v>2178000</v>
      </c>
      <c r="E37" s="10">
        <f t="shared" si="0"/>
        <v>4753000</v>
      </c>
      <c r="F37" s="10">
        <v>4057073.42</v>
      </c>
      <c r="G37" s="10">
        <v>4052573.42</v>
      </c>
      <c r="H37" s="10">
        <f t="shared" si="1"/>
        <v>695926.58000000007</v>
      </c>
    </row>
    <row r="38" spans="1:8" x14ac:dyDescent="0.2">
      <c r="A38" s="25">
        <v>4500</v>
      </c>
      <c r="B38" s="8" t="s">
        <v>40</v>
      </c>
      <c r="C38" s="10">
        <v>3001194.3</v>
      </c>
      <c r="D38" s="10">
        <v>-59390.58</v>
      </c>
      <c r="E38" s="10">
        <f t="shared" si="0"/>
        <v>2941803.7199999997</v>
      </c>
      <c r="F38" s="10">
        <v>1974249.76</v>
      </c>
      <c r="G38" s="10">
        <v>1974249.76</v>
      </c>
      <c r="H38" s="10">
        <f t="shared" si="1"/>
        <v>967553.95999999973</v>
      </c>
    </row>
    <row r="39" spans="1:8" x14ac:dyDescent="0.2">
      <c r="A39" s="25">
        <v>4600</v>
      </c>
      <c r="B39" s="8" t="s">
        <v>94</v>
      </c>
      <c r="C39" s="10">
        <v>0</v>
      </c>
      <c r="D39" s="10">
        <v>0</v>
      </c>
      <c r="E39" s="10">
        <f t="shared" si="0"/>
        <v>0</v>
      </c>
      <c r="F39" s="10">
        <v>0</v>
      </c>
      <c r="G39" s="10">
        <v>0</v>
      </c>
      <c r="H39" s="10">
        <f t="shared" si="1"/>
        <v>0</v>
      </c>
    </row>
    <row r="40" spans="1:8" x14ac:dyDescent="0.2">
      <c r="A40" s="25">
        <v>4700</v>
      </c>
      <c r="B40" s="8" t="s">
        <v>95</v>
      </c>
      <c r="C40" s="10">
        <v>0</v>
      </c>
      <c r="D40" s="10">
        <v>0</v>
      </c>
      <c r="E40" s="10">
        <f t="shared" si="0"/>
        <v>0</v>
      </c>
      <c r="F40" s="10">
        <v>0</v>
      </c>
      <c r="G40" s="10">
        <v>0</v>
      </c>
      <c r="H40" s="10">
        <f t="shared" si="1"/>
        <v>0</v>
      </c>
    </row>
    <row r="41" spans="1:8" x14ac:dyDescent="0.2">
      <c r="A41" s="25">
        <v>4800</v>
      </c>
      <c r="B41" s="8" t="s">
        <v>36</v>
      </c>
      <c r="C41" s="10">
        <v>0</v>
      </c>
      <c r="D41" s="10">
        <v>0</v>
      </c>
      <c r="E41" s="10">
        <f t="shared" si="0"/>
        <v>0</v>
      </c>
      <c r="F41" s="10">
        <v>0</v>
      </c>
      <c r="G41" s="10">
        <v>0</v>
      </c>
      <c r="H41" s="10">
        <f t="shared" si="1"/>
        <v>0</v>
      </c>
    </row>
    <row r="42" spans="1:8" x14ac:dyDescent="0.2">
      <c r="A42" s="25">
        <v>4900</v>
      </c>
      <c r="B42" s="8" t="s">
        <v>96</v>
      </c>
      <c r="C42" s="10">
        <v>0</v>
      </c>
      <c r="D42" s="10">
        <v>0</v>
      </c>
      <c r="E42" s="10">
        <f t="shared" si="0"/>
        <v>0</v>
      </c>
      <c r="F42" s="10">
        <v>0</v>
      </c>
      <c r="G42" s="10">
        <v>0</v>
      </c>
      <c r="H42" s="10">
        <f t="shared" si="1"/>
        <v>0</v>
      </c>
    </row>
    <row r="43" spans="1:8" x14ac:dyDescent="0.2">
      <c r="A43" s="26" t="s">
        <v>63</v>
      </c>
      <c r="B43" s="4"/>
      <c r="C43" s="32">
        <f>SUM(C44:C52)</f>
        <v>1581122.28</v>
      </c>
      <c r="D43" s="32">
        <f>SUM(D44:D52)</f>
        <v>2111140.4900000002</v>
      </c>
      <c r="E43" s="32">
        <f t="shared" si="0"/>
        <v>3692262.7700000005</v>
      </c>
      <c r="F43" s="32">
        <f>SUM(F44:F52)</f>
        <v>2798265.9699999997</v>
      </c>
      <c r="G43" s="32">
        <f>SUM(G44:G52)</f>
        <v>2798265.9699999997</v>
      </c>
      <c r="H43" s="32">
        <f t="shared" si="1"/>
        <v>893996.80000000075</v>
      </c>
    </row>
    <row r="44" spans="1:8" x14ac:dyDescent="0.2">
      <c r="A44" s="25">
        <v>5100</v>
      </c>
      <c r="B44" s="8" t="s">
        <v>97</v>
      </c>
      <c r="C44" s="10">
        <v>86000.01</v>
      </c>
      <c r="D44" s="10">
        <v>667142.99</v>
      </c>
      <c r="E44" s="10">
        <f t="shared" si="0"/>
        <v>753143</v>
      </c>
      <c r="F44" s="10">
        <v>424018.99</v>
      </c>
      <c r="G44" s="10">
        <v>424018.99</v>
      </c>
      <c r="H44" s="10">
        <f t="shared" si="1"/>
        <v>329124.01</v>
      </c>
    </row>
    <row r="45" spans="1:8" x14ac:dyDescent="0.2">
      <c r="A45" s="25">
        <v>5200</v>
      </c>
      <c r="B45" s="8" t="s">
        <v>98</v>
      </c>
      <c r="C45" s="10">
        <v>0</v>
      </c>
      <c r="D45" s="10">
        <v>382000</v>
      </c>
      <c r="E45" s="10">
        <f t="shared" si="0"/>
        <v>382000</v>
      </c>
      <c r="F45" s="10">
        <v>181042.2</v>
      </c>
      <c r="G45" s="10">
        <v>181042.2</v>
      </c>
      <c r="H45" s="10">
        <f t="shared" si="1"/>
        <v>200957.8</v>
      </c>
    </row>
    <row r="46" spans="1:8" x14ac:dyDescent="0.2">
      <c r="A46" s="25">
        <v>5300</v>
      </c>
      <c r="B46" s="8" t="s">
        <v>99</v>
      </c>
      <c r="C46" s="10">
        <v>0</v>
      </c>
      <c r="D46" s="10">
        <v>0</v>
      </c>
      <c r="E46" s="10">
        <f t="shared" si="0"/>
        <v>0</v>
      </c>
      <c r="F46" s="10">
        <v>0</v>
      </c>
      <c r="G46" s="10">
        <v>0</v>
      </c>
      <c r="H46" s="10">
        <f t="shared" si="1"/>
        <v>0</v>
      </c>
    </row>
    <row r="47" spans="1:8" x14ac:dyDescent="0.2">
      <c r="A47" s="25">
        <v>5400</v>
      </c>
      <c r="B47" s="8" t="s">
        <v>100</v>
      </c>
      <c r="C47" s="10">
        <v>1030000</v>
      </c>
      <c r="D47" s="10">
        <v>189825.58</v>
      </c>
      <c r="E47" s="10">
        <f t="shared" si="0"/>
        <v>1219825.58</v>
      </c>
      <c r="F47" s="10">
        <v>1190625.5900000001</v>
      </c>
      <c r="G47" s="10">
        <v>1190625.5900000001</v>
      </c>
      <c r="H47" s="10">
        <f t="shared" si="1"/>
        <v>29199.989999999991</v>
      </c>
    </row>
    <row r="48" spans="1:8" x14ac:dyDescent="0.2">
      <c r="A48" s="25">
        <v>5500</v>
      </c>
      <c r="B48" s="8" t="s">
        <v>101</v>
      </c>
      <c r="C48" s="10">
        <v>0</v>
      </c>
      <c r="D48" s="10">
        <v>0</v>
      </c>
      <c r="E48" s="10">
        <f t="shared" si="0"/>
        <v>0</v>
      </c>
      <c r="F48" s="10">
        <v>0</v>
      </c>
      <c r="G48" s="10">
        <v>0</v>
      </c>
      <c r="H48" s="10">
        <f t="shared" si="1"/>
        <v>0</v>
      </c>
    </row>
    <row r="49" spans="1:8" x14ac:dyDescent="0.2">
      <c r="A49" s="25">
        <v>5600</v>
      </c>
      <c r="B49" s="8" t="s">
        <v>102</v>
      </c>
      <c r="C49" s="10">
        <v>427242.27</v>
      </c>
      <c r="D49" s="10">
        <v>872171.92</v>
      </c>
      <c r="E49" s="10">
        <f t="shared" si="0"/>
        <v>1299414.19</v>
      </c>
      <c r="F49" s="10">
        <v>1002579.19</v>
      </c>
      <c r="G49" s="10">
        <v>1002579.19</v>
      </c>
      <c r="H49" s="10">
        <f t="shared" si="1"/>
        <v>296835</v>
      </c>
    </row>
    <row r="50" spans="1:8" x14ac:dyDescent="0.2">
      <c r="A50" s="25">
        <v>5700</v>
      </c>
      <c r="B50" s="8" t="s">
        <v>103</v>
      </c>
      <c r="C50" s="10">
        <v>0</v>
      </c>
      <c r="D50" s="10">
        <v>0</v>
      </c>
      <c r="E50" s="10">
        <f t="shared" si="0"/>
        <v>0</v>
      </c>
      <c r="F50" s="10">
        <v>0</v>
      </c>
      <c r="G50" s="10">
        <v>0</v>
      </c>
      <c r="H50" s="10">
        <f t="shared" si="1"/>
        <v>0</v>
      </c>
    </row>
    <row r="51" spans="1:8" x14ac:dyDescent="0.2">
      <c r="A51" s="25">
        <v>5800</v>
      </c>
      <c r="B51" s="8" t="s">
        <v>104</v>
      </c>
      <c r="C51" s="10">
        <v>0</v>
      </c>
      <c r="D51" s="10">
        <v>0</v>
      </c>
      <c r="E51" s="10">
        <f t="shared" si="0"/>
        <v>0</v>
      </c>
      <c r="F51" s="10">
        <v>0</v>
      </c>
      <c r="G51" s="10">
        <v>0</v>
      </c>
      <c r="H51" s="10">
        <f t="shared" si="1"/>
        <v>0</v>
      </c>
    </row>
    <row r="52" spans="1:8" x14ac:dyDescent="0.2">
      <c r="A52" s="25">
        <v>5900</v>
      </c>
      <c r="B52" s="8" t="s">
        <v>105</v>
      </c>
      <c r="C52" s="10">
        <v>37880</v>
      </c>
      <c r="D52" s="10">
        <v>0</v>
      </c>
      <c r="E52" s="10">
        <f t="shared" si="0"/>
        <v>37880</v>
      </c>
      <c r="F52" s="10">
        <v>0</v>
      </c>
      <c r="G52" s="10">
        <v>0</v>
      </c>
      <c r="H52" s="10">
        <f t="shared" si="1"/>
        <v>37880</v>
      </c>
    </row>
    <row r="53" spans="1:8" x14ac:dyDescent="0.2">
      <c r="A53" s="26" t="s">
        <v>64</v>
      </c>
      <c r="B53" s="4"/>
      <c r="C53" s="32">
        <f>SUM(C54:C56)</f>
        <v>22455697.300000001</v>
      </c>
      <c r="D53" s="32">
        <f>SUM(D54:D56)</f>
        <v>64112573.5</v>
      </c>
      <c r="E53" s="32">
        <f t="shared" si="0"/>
        <v>86568270.799999997</v>
      </c>
      <c r="F53" s="32">
        <f>SUM(F54:F56)</f>
        <v>47031588.060000002</v>
      </c>
      <c r="G53" s="32">
        <f>SUM(G54:G56)</f>
        <v>47031588.060000002</v>
      </c>
      <c r="H53" s="32">
        <f t="shared" si="1"/>
        <v>39536682.739999995</v>
      </c>
    </row>
    <row r="54" spans="1:8" x14ac:dyDescent="0.2">
      <c r="A54" s="25">
        <v>6100</v>
      </c>
      <c r="B54" s="8" t="s">
        <v>106</v>
      </c>
      <c r="C54" s="10">
        <v>9231158.7400000002</v>
      </c>
      <c r="D54" s="10">
        <v>64131060.159999996</v>
      </c>
      <c r="E54" s="10">
        <f t="shared" si="0"/>
        <v>73362218.899999991</v>
      </c>
      <c r="F54" s="10">
        <v>37946336.840000004</v>
      </c>
      <c r="G54" s="10">
        <v>37946336.840000004</v>
      </c>
      <c r="H54" s="10">
        <f t="shared" si="1"/>
        <v>35415882.059999987</v>
      </c>
    </row>
    <row r="55" spans="1:8" x14ac:dyDescent="0.2">
      <c r="A55" s="25">
        <v>6200</v>
      </c>
      <c r="B55" s="8" t="s">
        <v>107</v>
      </c>
      <c r="C55" s="10">
        <v>13224538.560000001</v>
      </c>
      <c r="D55" s="10">
        <v>-18486.66</v>
      </c>
      <c r="E55" s="10">
        <f t="shared" si="0"/>
        <v>13206051.9</v>
      </c>
      <c r="F55" s="10">
        <v>9085251.2200000007</v>
      </c>
      <c r="G55" s="10">
        <v>9085251.2200000007</v>
      </c>
      <c r="H55" s="10">
        <f t="shared" si="1"/>
        <v>4120800.6799999997</v>
      </c>
    </row>
    <row r="56" spans="1:8" x14ac:dyDescent="0.2">
      <c r="A56" s="25">
        <v>6300</v>
      </c>
      <c r="B56" s="8" t="s">
        <v>108</v>
      </c>
      <c r="C56" s="10">
        <v>0</v>
      </c>
      <c r="D56" s="10">
        <v>0</v>
      </c>
      <c r="E56" s="10">
        <f t="shared" si="0"/>
        <v>0</v>
      </c>
      <c r="F56" s="10">
        <v>0</v>
      </c>
      <c r="G56" s="10">
        <v>0</v>
      </c>
      <c r="H56" s="10">
        <f t="shared" si="1"/>
        <v>0</v>
      </c>
    </row>
    <row r="57" spans="1:8" x14ac:dyDescent="0.2">
      <c r="A57" s="26" t="s">
        <v>65</v>
      </c>
      <c r="B57" s="4"/>
      <c r="C57" s="32">
        <f>SUM(C58:C64)</f>
        <v>64626110.619999997</v>
      </c>
      <c r="D57" s="32">
        <f>SUM(D58:D64)</f>
        <v>-50601476.689999998</v>
      </c>
      <c r="E57" s="32">
        <f t="shared" si="0"/>
        <v>14024633.93</v>
      </c>
      <c r="F57" s="32">
        <f>SUM(F58:F64)</f>
        <v>0</v>
      </c>
      <c r="G57" s="32">
        <f>SUM(G58:G64)</f>
        <v>0</v>
      </c>
      <c r="H57" s="32">
        <f t="shared" si="1"/>
        <v>14024633.93</v>
      </c>
    </row>
    <row r="58" spans="1:8" x14ac:dyDescent="0.2">
      <c r="A58" s="25">
        <v>7100</v>
      </c>
      <c r="B58" s="8" t="s">
        <v>109</v>
      </c>
      <c r="C58" s="10">
        <v>0</v>
      </c>
      <c r="D58" s="10">
        <v>0</v>
      </c>
      <c r="E58" s="10">
        <f t="shared" si="0"/>
        <v>0</v>
      </c>
      <c r="F58" s="10">
        <v>0</v>
      </c>
      <c r="G58" s="10">
        <v>0</v>
      </c>
      <c r="H58" s="10">
        <f t="shared" si="1"/>
        <v>0</v>
      </c>
    </row>
    <row r="59" spans="1:8" x14ac:dyDescent="0.2">
      <c r="A59" s="25">
        <v>7200</v>
      </c>
      <c r="B59" s="8" t="s">
        <v>110</v>
      </c>
      <c r="C59" s="10">
        <v>0</v>
      </c>
      <c r="D59" s="10">
        <v>0</v>
      </c>
      <c r="E59" s="10">
        <f t="shared" si="0"/>
        <v>0</v>
      </c>
      <c r="F59" s="10">
        <v>0</v>
      </c>
      <c r="G59" s="10">
        <v>0</v>
      </c>
      <c r="H59" s="10">
        <f t="shared" si="1"/>
        <v>0</v>
      </c>
    </row>
    <row r="60" spans="1:8" x14ac:dyDescent="0.2">
      <c r="A60" s="25">
        <v>7300</v>
      </c>
      <c r="B60" s="8" t="s">
        <v>111</v>
      </c>
      <c r="C60" s="10">
        <v>0</v>
      </c>
      <c r="D60" s="10">
        <v>0</v>
      </c>
      <c r="E60" s="10">
        <f t="shared" si="0"/>
        <v>0</v>
      </c>
      <c r="F60" s="10">
        <v>0</v>
      </c>
      <c r="G60" s="10">
        <v>0</v>
      </c>
      <c r="H60" s="10">
        <f t="shared" si="1"/>
        <v>0</v>
      </c>
    </row>
    <row r="61" spans="1:8" x14ac:dyDescent="0.2">
      <c r="A61" s="25">
        <v>7400</v>
      </c>
      <c r="B61" s="8" t="s">
        <v>112</v>
      </c>
      <c r="C61" s="10">
        <v>0</v>
      </c>
      <c r="D61" s="10">
        <v>0</v>
      </c>
      <c r="E61" s="10">
        <f t="shared" si="0"/>
        <v>0</v>
      </c>
      <c r="F61" s="10">
        <v>0</v>
      </c>
      <c r="G61" s="10">
        <v>0</v>
      </c>
      <c r="H61" s="10">
        <f t="shared" si="1"/>
        <v>0</v>
      </c>
    </row>
    <row r="62" spans="1:8" x14ac:dyDescent="0.2">
      <c r="A62" s="25">
        <v>7500</v>
      </c>
      <c r="B62" s="8" t="s">
        <v>113</v>
      </c>
      <c r="C62" s="10">
        <v>0</v>
      </c>
      <c r="D62" s="10">
        <v>0</v>
      </c>
      <c r="E62" s="10">
        <f t="shared" si="0"/>
        <v>0</v>
      </c>
      <c r="F62" s="10">
        <v>0</v>
      </c>
      <c r="G62" s="10">
        <v>0</v>
      </c>
      <c r="H62" s="10">
        <f t="shared" si="1"/>
        <v>0</v>
      </c>
    </row>
    <row r="63" spans="1:8" x14ac:dyDescent="0.2">
      <c r="A63" s="25">
        <v>7600</v>
      </c>
      <c r="B63" s="8" t="s">
        <v>114</v>
      </c>
      <c r="C63" s="10">
        <v>0</v>
      </c>
      <c r="D63" s="10">
        <v>0</v>
      </c>
      <c r="E63" s="10">
        <f t="shared" si="0"/>
        <v>0</v>
      </c>
      <c r="F63" s="10">
        <v>0</v>
      </c>
      <c r="G63" s="10">
        <v>0</v>
      </c>
      <c r="H63" s="10">
        <f t="shared" si="1"/>
        <v>0</v>
      </c>
    </row>
    <row r="64" spans="1:8" x14ac:dyDescent="0.2">
      <c r="A64" s="25">
        <v>7900</v>
      </c>
      <c r="B64" s="8" t="s">
        <v>115</v>
      </c>
      <c r="C64" s="10">
        <v>64626110.619999997</v>
      </c>
      <c r="D64" s="10">
        <v>-50601476.689999998</v>
      </c>
      <c r="E64" s="10">
        <f t="shared" si="0"/>
        <v>14024633.93</v>
      </c>
      <c r="F64" s="10">
        <v>0</v>
      </c>
      <c r="G64" s="10">
        <v>0</v>
      </c>
      <c r="H64" s="10">
        <f t="shared" si="1"/>
        <v>14024633.93</v>
      </c>
    </row>
    <row r="65" spans="1:8" x14ac:dyDescent="0.2">
      <c r="A65" s="26" t="s">
        <v>66</v>
      </c>
      <c r="B65" s="4"/>
      <c r="C65" s="32">
        <f>SUM(C66:C68)</f>
        <v>400000</v>
      </c>
      <c r="D65" s="32">
        <f>SUM(D66:D68)</f>
        <v>-250000</v>
      </c>
      <c r="E65" s="32">
        <f t="shared" si="0"/>
        <v>150000</v>
      </c>
      <c r="F65" s="32">
        <f>SUM(F66:F68)</f>
        <v>150000</v>
      </c>
      <c r="G65" s="32">
        <f>SUM(G66:G68)</f>
        <v>150000</v>
      </c>
      <c r="H65" s="32">
        <f t="shared" si="1"/>
        <v>0</v>
      </c>
    </row>
    <row r="66" spans="1:8" x14ac:dyDescent="0.2">
      <c r="A66" s="25">
        <v>8100</v>
      </c>
      <c r="B66" s="8" t="s">
        <v>37</v>
      </c>
      <c r="C66" s="10">
        <v>0</v>
      </c>
      <c r="D66" s="10">
        <v>0</v>
      </c>
      <c r="E66" s="10">
        <f t="shared" si="0"/>
        <v>0</v>
      </c>
      <c r="F66" s="10">
        <v>0</v>
      </c>
      <c r="G66" s="10">
        <v>0</v>
      </c>
      <c r="H66" s="10">
        <f t="shared" si="1"/>
        <v>0</v>
      </c>
    </row>
    <row r="67" spans="1:8" x14ac:dyDescent="0.2">
      <c r="A67" s="25">
        <v>8300</v>
      </c>
      <c r="B67" s="8" t="s">
        <v>38</v>
      </c>
      <c r="C67" s="10">
        <v>0</v>
      </c>
      <c r="D67" s="10">
        <v>0</v>
      </c>
      <c r="E67" s="10">
        <f t="shared" si="0"/>
        <v>0</v>
      </c>
      <c r="F67" s="10">
        <v>0</v>
      </c>
      <c r="G67" s="10">
        <v>0</v>
      </c>
      <c r="H67" s="10">
        <f t="shared" si="1"/>
        <v>0</v>
      </c>
    </row>
    <row r="68" spans="1:8" x14ac:dyDescent="0.2">
      <c r="A68" s="25">
        <v>8500</v>
      </c>
      <c r="B68" s="8" t="s">
        <v>39</v>
      </c>
      <c r="C68" s="10">
        <v>400000</v>
      </c>
      <c r="D68" s="10">
        <v>-250000</v>
      </c>
      <c r="E68" s="10">
        <f t="shared" si="0"/>
        <v>150000</v>
      </c>
      <c r="F68" s="10">
        <v>150000</v>
      </c>
      <c r="G68" s="10">
        <v>150000</v>
      </c>
      <c r="H68" s="10">
        <f t="shared" si="1"/>
        <v>0</v>
      </c>
    </row>
    <row r="69" spans="1:8" x14ac:dyDescent="0.2">
      <c r="A69" s="26" t="s">
        <v>67</v>
      </c>
      <c r="B69" s="4"/>
      <c r="C69" s="32">
        <f>SUM(C70:C76)</f>
        <v>10548765.640000001</v>
      </c>
      <c r="D69" s="32">
        <f>SUM(D70:D76)</f>
        <v>85000</v>
      </c>
      <c r="E69" s="32">
        <f t="shared" si="0"/>
        <v>10633765.640000001</v>
      </c>
      <c r="F69" s="32">
        <f>SUM(F70:F76)</f>
        <v>9051935.9199999999</v>
      </c>
      <c r="G69" s="32">
        <f>SUM(G70:G76)</f>
        <v>9051935.9199999999</v>
      </c>
      <c r="H69" s="32">
        <f t="shared" si="1"/>
        <v>1581829.7200000007</v>
      </c>
    </row>
    <row r="70" spans="1:8" x14ac:dyDescent="0.2">
      <c r="A70" s="25">
        <v>9100</v>
      </c>
      <c r="B70" s="8" t="s">
        <v>116</v>
      </c>
      <c r="C70" s="10">
        <v>9737765.6400000006</v>
      </c>
      <c r="D70" s="10">
        <v>0</v>
      </c>
      <c r="E70" s="10">
        <f t="shared" ref="E70:E76" si="2">C70+D70</f>
        <v>9737765.6400000006</v>
      </c>
      <c r="F70" s="10">
        <v>8403068.5199999996</v>
      </c>
      <c r="G70" s="10">
        <v>8403068.5199999996</v>
      </c>
      <c r="H70" s="10">
        <f t="shared" ref="H70:H76" si="3">E70-F70</f>
        <v>1334697.120000001</v>
      </c>
    </row>
    <row r="71" spans="1:8" x14ac:dyDescent="0.2">
      <c r="A71" s="25">
        <v>9200</v>
      </c>
      <c r="B71" s="8" t="s">
        <v>117</v>
      </c>
      <c r="C71" s="10">
        <v>811000</v>
      </c>
      <c r="D71" s="10">
        <v>85000</v>
      </c>
      <c r="E71" s="10">
        <f t="shared" si="2"/>
        <v>896000</v>
      </c>
      <c r="F71" s="10">
        <v>648867.4</v>
      </c>
      <c r="G71" s="10">
        <v>648867.4</v>
      </c>
      <c r="H71" s="10">
        <f t="shared" si="3"/>
        <v>247132.59999999998</v>
      </c>
    </row>
    <row r="72" spans="1:8" x14ac:dyDescent="0.2">
      <c r="A72" s="25">
        <v>9300</v>
      </c>
      <c r="B72" s="8" t="s">
        <v>118</v>
      </c>
      <c r="C72" s="10">
        <v>0</v>
      </c>
      <c r="D72" s="10">
        <v>0</v>
      </c>
      <c r="E72" s="10">
        <f t="shared" si="2"/>
        <v>0</v>
      </c>
      <c r="F72" s="10">
        <v>0</v>
      </c>
      <c r="G72" s="10">
        <v>0</v>
      </c>
      <c r="H72" s="10">
        <f t="shared" si="3"/>
        <v>0</v>
      </c>
    </row>
    <row r="73" spans="1:8" x14ac:dyDescent="0.2">
      <c r="A73" s="25">
        <v>9400</v>
      </c>
      <c r="B73" s="8" t="s">
        <v>119</v>
      </c>
      <c r="C73" s="10">
        <v>0</v>
      </c>
      <c r="D73" s="10">
        <v>0</v>
      </c>
      <c r="E73" s="10">
        <f t="shared" si="2"/>
        <v>0</v>
      </c>
      <c r="F73" s="10">
        <v>0</v>
      </c>
      <c r="G73" s="10">
        <v>0</v>
      </c>
      <c r="H73" s="10">
        <f t="shared" si="3"/>
        <v>0</v>
      </c>
    </row>
    <row r="74" spans="1:8" x14ac:dyDescent="0.2">
      <c r="A74" s="25">
        <v>9500</v>
      </c>
      <c r="B74" s="8" t="s">
        <v>120</v>
      </c>
      <c r="C74" s="10">
        <v>0</v>
      </c>
      <c r="D74" s="10">
        <v>0</v>
      </c>
      <c r="E74" s="10">
        <f t="shared" si="2"/>
        <v>0</v>
      </c>
      <c r="F74" s="10">
        <v>0</v>
      </c>
      <c r="G74" s="10">
        <v>0</v>
      </c>
      <c r="H74" s="10">
        <f t="shared" si="3"/>
        <v>0</v>
      </c>
    </row>
    <row r="75" spans="1:8" x14ac:dyDescent="0.2">
      <c r="A75" s="25">
        <v>9600</v>
      </c>
      <c r="B75" s="8" t="s">
        <v>121</v>
      </c>
      <c r="C75" s="10">
        <v>0</v>
      </c>
      <c r="D75" s="10">
        <v>0</v>
      </c>
      <c r="E75" s="10">
        <f t="shared" si="2"/>
        <v>0</v>
      </c>
      <c r="F75" s="10">
        <v>0</v>
      </c>
      <c r="G75" s="10">
        <v>0</v>
      </c>
      <c r="H75" s="10">
        <f t="shared" si="3"/>
        <v>0</v>
      </c>
    </row>
    <row r="76" spans="1:8" x14ac:dyDescent="0.2">
      <c r="A76" s="29">
        <v>9900</v>
      </c>
      <c r="B76" s="9" t="s">
        <v>122</v>
      </c>
      <c r="C76" s="33">
        <v>0</v>
      </c>
      <c r="D76" s="33">
        <v>0</v>
      </c>
      <c r="E76" s="33">
        <f t="shared" si="2"/>
        <v>0</v>
      </c>
      <c r="F76" s="33">
        <v>0</v>
      </c>
      <c r="G76" s="33">
        <v>0</v>
      </c>
      <c r="H76" s="33">
        <f t="shared" si="3"/>
        <v>0</v>
      </c>
    </row>
    <row r="77" spans="1:8" x14ac:dyDescent="0.2">
      <c r="A77" s="5"/>
      <c r="B77" s="27" t="s">
        <v>51</v>
      </c>
      <c r="C77" s="34">
        <f t="shared" ref="C77:H77" si="4">SUM(C5+C13+C23+C33+C43+C53+C57+C65+C69)</f>
        <v>291607144.24000001</v>
      </c>
      <c r="D77" s="34">
        <f t="shared" si="4"/>
        <v>43630209.060000002</v>
      </c>
      <c r="E77" s="34">
        <f t="shared" si="4"/>
        <v>335237353.30000001</v>
      </c>
      <c r="F77" s="34">
        <f t="shared" si="4"/>
        <v>212179512.81999999</v>
      </c>
      <c r="G77" s="34">
        <f t="shared" si="4"/>
        <v>204271681.17999998</v>
      </c>
      <c r="H77" s="34">
        <f t="shared" si="4"/>
        <v>123057840.47999996</v>
      </c>
    </row>
    <row r="79" spans="1:8" x14ac:dyDescent="0.2">
      <c r="A79" s="1" t="s">
        <v>128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zoomScaleNormal="100" workbookViewId="0">
      <selection activeCell="D19" sqref="D19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63" customHeight="1" x14ac:dyDescent="0.2">
      <c r="A1" s="36" t="s">
        <v>132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3"/>
      <c r="B5" s="11" t="s">
        <v>0</v>
      </c>
      <c r="C5" s="10">
        <v>254431364.72</v>
      </c>
      <c r="D5" s="10">
        <v>-22284114.350000001</v>
      </c>
      <c r="E5" s="10">
        <f>C5+D5</f>
        <v>232147250.37</v>
      </c>
      <c r="F5" s="10">
        <v>151822340.50999999</v>
      </c>
      <c r="G5" s="10">
        <v>143914508.87</v>
      </c>
      <c r="H5" s="10">
        <f>E5-F5</f>
        <v>80324909.860000014</v>
      </c>
    </row>
    <row r="6" spans="1:8" x14ac:dyDescent="0.2">
      <c r="A6" s="3"/>
      <c r="B6" s="11" t="s">
        <v>1</v>
      </c>
      <c r="C6" s="10">
        <v>24436819.579999998</v>
      </c>
      <c r="D6" s="10">
        <v>65973713.990000002</v>
      </c>
      <c r="E6" s="10">
        <f>C6+D6</f>
        <v>90410533.569999993</v>
      </c>
      <c r="F6" s="10">
        <v>49979854.030000001</v>
      </c>
      <c r="G6" s="10">
        <v>49979854.030000001</v>
      </c>
      <c r="H6" s="10">
        <f>E6-F6</f>
        <v>40430679.539999992</v>
      </c>
    </row>
    <row r="7" spans="1:8" x14ac:dyDescent="0.2">
      <c r="A7" s="3"/>
      <c r="B7" s="11" t="s">
        <v>2</v>
      </c>
      <c r="C7" s="10">
        <v>9737765.6400000006</v>
      </c>
      <c r="D7" s="10">
        <v>0</v>
      </c>
      <c r="E7" s="10">
        <f>C7+D7</f>
        <v>9737765.6400000006</v>
      </c>
      <c r="F7" s="10">
        <v>8403068.5199999996</v>
      </c>
      <c r="G7" s="10">
        <v>8403068.5199999996</v>
      </c>
      <c r="H7" s="10">
        <f>E7-F7</f>
        <v>1334697.120000001</v>
      </c>
    </row>
    <row r="8" spans="1:8" x14ac:dyDescent="0.2">
      <c r="A8" s="3"/>
      <c r="B8" s="11" t="s">
        <v>40</v>
      </c>
      <c r="C8" s="10">
        <v>3001194.3</v>
      </c>
      <c r="D8" s="10">
        <v>-59390.58</v>
      </c>
      <c r="E8" s="10">
        <f>C8+D8</f>
        <v>2941803.7199999997</v>
      </c>
      <c r="F8" s="10">
        <v>1974249.76</v>
      </c>
      <c r="G8" s="10">
        <v>1974249.76</v>
      </c>
      <c r="H8" s="10">
        <f>E8-F8</f>
        <v>967553.95999999973</v>
      </c>
    </row>
    <row r="9" spans="1:8" x14ac:dyDescent="0.2">
      <c r="A9" s="3"/>
      <c r="B9" s="30" t="s">
        <v>37</v>
      </c>
      <c r="C9" s="33">
        <v>0</v>
      </c>
      <c r="D9" s="33">
        <v>0</v>
      </c>
      <c r="E9" s="33">
        <f>C9+D9</f>
        <v>0</v>
      </c>
      <c r="F9" s="33">
        <v>0</v>
      </c>
      <c r="G9" s="33">
        <v>0</v>
      </c>
      <c r="H9" s="33">
        <f>E9-F9</f>
        <v>0</v>
      </c>
    </row>
    <row r="10" spans="1:8" x14ac:dyDescent="0.2">
      <c r="A10" s="12"/>
      <c r="B10" s="27" t="s">
        <v>51</v>
      </c>
      <c r="C10" s="34">
        <f t="shared" ref="C10:H10" si="0">SUM(C5+C6+C7+C8+C9)</f>
        <v>291607144.24000001</v>
      </c>
      <c r="D10" s="34">
        <f t="shared" si="0"/>
        <v>43630209.060000002</v>
      </c>
      <c r="E10" s="34">
        <f t="shared" si="0"/>
        <v>335237353.30000001</v>
      </c>
      <c r="F10" s="34">
        <f t="shared" si="0"/>
        <v>212179512.81999999</v>
      </c>
      <c r="G10" s="34">
        <f t="shared" si="0"/>
        <v>204271681.18000001</v>
      </c>
      <c r="H10" s="34">
        <f t="shared" si="0"/>
        <v>123057840.48</v>
      </c>
    </row>
    <row r="12" spans="1:8" x14ac:dyDescent="0.2">
      <c r="A12" s="1" t="s">
        <v>128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tabSelected="1" workbookViewId="0">
      <selection activeCell="B72" sqref="B72"/>
    </sheetView>
  </sheetViews>
  <sheetFormatPr baseColWidth="10" defaultColWidth="12" defaultRowHeight="10.199999999999999" x14ac:dyDescent="0.2"/>
  <cols>
    <col min="1" max="1" width="1.28515625" style="1" customWidth="1"/>
    <col min="2" max="2" width="80.42578125" style="1" customWidth="1"/>
    <col min="3" max="8" width="18.28515625" style="1" customWidth="1"/>
    <col min="9" max="16384" width="12" style="1"/>
  </cols>
  <sheetData>
    <row r="1" spans="1:8" ht="68.25" customHeight="1" x14ac:dyDescent="0.2">
      <c r="A1" s="36" t="s">
        <v>159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16"/>
      <c r="B5" s="14"/>
      <c r="C5" s="18"/>
      <c r="D5" s="18"/>
      <c r="E5" s="18"/>
      <c r="F5" s="18"/>
      <c r="G5" s="18"/>
      <c r="H5" s="18"/>
    </row>
    <row r="6" spans="1:8" x14ac:dyDescent="0.2">
      <c r="A6" s="2"/>
      <c r="B6" s="13" t="s">
        <v>133</v>
      </c>
      <c r="C6" s="10">
        <v>1137530.77</v>
      </c>
      <c r="D6" s="10">
        <v>0</v>
      </c>
      <c r="E6" s="10">
        <f>C6+D6</f>
        <v>1137530.77</v>
      </c>
      <c r="F6" s="10">
        <v>789057.8</v>
      </c>
      <c r="G6" s="10">
        <v>789057.8</v>
      </c>
      <c r="H6" s="10">
        <f>E6-F6</f>
        <v>348472.97</v>
      </c>
    </row>
    <row r="7" spans="1:8" x14ac:dyDescent="0.2">
      <c r="A7" s="2"/>
      <c r="B7" s="13" t="s">
        <v>134</v>
      </c>
      <c r="C7" s="10">
        <v>31753049.809999999</v>
      </c>
      <c r="D7" s="10">
        <v>11474751.140000001</v>
      </c>
      <c r="E7" s="10">
        <f t="shared" ref="E7:E12" si="0">C7+D7</f>
        <v>43227800.950000003</v>
      </c>
      <c r="F7" s="10">
        <v>35095965.710000001</v>
      </c>
      <c r="G7" s="10">
        <v>34898203.149999999</v>
      </c>
      <c r="H7" s="10">
        <f t="shared" ref="H7:H12" si="1">E7-F7</f>
        <v>8131835.2400000021</v>
      </c>
    </row>
    <row r="8" spans="1:8" x14ac:dyDescent="0.2">
      <c r="A8" s="2"/>
      <c r="B8" s="13" t="s">
        <v>135</v>
      </c>
      <c r="C8" s="10">
        <v>7186482.2199999997</v>
      </c>
      <c r="D8" s="10">
        <v>32813.43</v>
      </c>
      <c r="E8" s="10">
        <f t="shared" si="0"/>
        <v>7219295.6499999994</v>
      </c>
      <c r="F8" s="10">
        <v>4945674.2</v>
      </c>
      <c r="G8" s="10">
        <v>4945674.2</v>
      </c>
      <c r="H8" s="10">
        <f t="shared" si="1"/>
        <v>2273621.4499999993</v>
      </c>
    </row>
    <row r="9" spans="1:8" x14ac:dyDescent="0.2">
      <c r="A9" s="2"/>
      <c r="B9" s="13" t="s">
        <v>136</v>
      </c>
      <c r="C9" s="10">
        <v>6901961.8300000001</v>
      </c>
      <c r="D9" s="10">
        <v>-51334.39</v>
      </c>
      <c r="E9" s="10">
        <f t="shared" si="0"/>
        <v>6850627.4400000004</v>
      </c>
      <c r="F9" s="10">
        <v>4665541.6100000003</v>
      </c>
      <c r="G9" s="10">
        <v>4665341.6100000003</v>
      </c>
      <c r="H9" s="10">
        <f t="shared" si="1"/>
        <v>2185085.83</v>
      </c>
    </row>
    <row r="10" spans="1:8" x14ac:dyDescent="0.2">
      <c r="A10" s="2"/>
      <c r="B10" s="13" t="s">
        <v>137</v>
      </c>
      <c r="C10" s="10">
        <v>8396685.1300000008</v>
      </c>
      <c r="D10" s="10">
        <v>-83751.8</v>
      </c>
      <c r="E10" s="10">
        <f t="shared" si="0"/>
        <v>8312933.330000001</v>
      </c>
      <c r="F10" s="10">
        <v>5058866.7699999996</v>
      </c>
      <c r="G10" s="10">
        <v>5147026.7699999996</v>
      </c>
      <c r="H10" s="10">
        <f t="shared" si="1"/>
        <v>3254066.5600000015</v>
      </c>
    </row>
    <row r="11" spans="1:8" x14ac:dyDescent="0.2">
      <c r="A11" s="2"/>
      <c r="B11" s="13" t="s">
        <v>138</v>
      </c>
      <c r="C11" s="10">
        <v>22385980.27</v>
      </c>
      <c r="D11" s="10">
        <v>477030.16</v>
      </c>
      <c r="E11" s="10">
        <f t="shared" si="0"/>
        <v>22863010.43</v>
      </c>
      <c r="F11" s="10">
        <v>16720626.49</v>
      </c>
      <c r="G11" s="10">
        <v>16720626.49</v>
      </c>
      <c r="H11" s="10">
        <f t="shared" si="1"/>
        <v>6142383.9399999995</v>
      </c>
    </row>
    <row r="12" spans="1:8" x14ac:dyDescent="0.2">
      <c r="A12" s="2"/>
      <c r="B12" s="13" t="s">
        <v>139</v>
      </c>
      <c r="C12" s="10">
        <v>10373645.880000001</v>
      </c>
      <c r="D12" s="10">
        <v>-26442.880000000001</v>
      </c>
      <c r="E12" s="10">
        <f t="shared" si="0"/>
        <v>10347203</v>
      </c>
      <c r="F12" s="10">
        <v>6747343.3899999997</v>
      </c>
      <c r="G12" s="10">
        <v>6747343.3899999997</v>
      </c>
      <c r="H12" s="10">
        <f t="shared" si="1"/>
        <v>3599859.6100000003</v>
      </c>
    </row>
    <row r="13" spans="1:8" x14ac:dyDescent="0.2">
      <c r="A13" s="2"/>
      <c r="B13" s="13" t="s">
        <v>140</v>
      </c>
      <c r="C13" s="10">
        <v>1109788.22</v>
      </c>
      <c r="D13" s="10">
        <v>1116670.95</v>
      </c>
      <c r="E13" s="10">
        <f t="shared" ref="E13" si="2">C13+D13</f>
        <v>2226459.17</v>
      </c>
      <c r="F13" s="10">
        <v>1253691.02</v>
      </c>
      <c r="G13" s="10">
        <v>1253691.02</v>
      </c>
      <c r="H13" s="10">
        <f t="shared" ref="H13" si="3">E13-F13</f>
        <v>972768.14999999991</v>
      </c>
    </row>
    <row r="14" spans="1:8" x14ac:dyDescent="0.2">
      <c r="A14" s="2"/>
      <c r="B14" s="13" t="s">
        <v>141</v>
      </c>
      <c r="C14" s="10">
        <v>1894929.04</v>
      </c>
      <c r="D14" s="10">
        <v>536953.68000000005</v>
      </c>
      <c r="E14" s="10">
        <f t="shared" ref="E14" si="4">C14+D14</f>
        <v>2431882.7200000002</v>
      </c>
      <c r="F14" s="10">
        <v>1669963.17</v>
      </c>
      <c r="G14" s="10">
        <v>1669963.17</v>
      </c>
      <c r="H14" s="10">
        <f t="shared" ref="H14" si="5">E14-F14</f>
        <v>761919.55000000028</v>
      </c>
    </row>
    <row r="15" spans="1:8" x14ac:dyDescent="0.2">
      <c r="A15" s="2"/>
      <c r="B15" s="13" t="s">
        <v>142</v>
      </c>
      <c r="C15" s="10">
        <v>764632.91</v>
      </c>
      <c r="D15" s="10">
        <v>-45782.63</v>
      </c>
      <c r="E15" s="10">
        <f t="shared" ref="E15" si="6">C15+D15</f>
        <v>718850.28</v>
      </c>
      <c r="F15" s="10">
        <v>405796</v>
      </c>
      <c r="G15" s="10">
        <v>405796</v>
      </c>
      <c r="H15" s="10">
        <f t="shared" ref="H15" si="7">E15-F15</f>
        <v>313054.28000000003</v>
      </c>
    </row>
    <row r="16" spans="1:8" x14ac:dyDescent="0.2">
      <c r="A16" s="2"/>
      <c r="B16" s="13" t="s">
        <v>143</v>
      </c>
      <c r="C16" s="10">
        <v>32543494.719999999</v>
      </c>
      <c r="D16" s="10">
        <v>6885328.7999999998</v>
      </c>
      <c r="E16" s="10">
        <f t="shared" ref="E16" si="8">C16+D16</f>
        <v>39428823.519999996</v>
      </c>
      <c r="F16" s="10">
        <v>30500635.219999999</v>
      </c>
      <c r="G16" s="10">
        <v>23199368.140000001</v>
      </c>
      <c r="H16" s="10">
        <f t="shared" ref="H16" si="9">E16-F16</f>
        <v>8928188.299999997</v>
      </c>
    </row>
    <row r="17" spans="1:8" x14ac:dyDescent="0.2">
      <c r="A17" s="2"/>
      <c r="B17" s="13" t="s">
        <v>144</v>
      </c>
      <c r="C17" s="10">
        <v>2071151.78</v>
      </c>
      <c r="D17" s="10">
        <v>246999.99</v>
      </c>
      <c r="E17" s="10">
        <f t="shared" ref="E17" si="10">C17+D17</f>
        <v>2318151.77</v>
      </c>
      <c r="F17" s="10">
        <v>1827279.95</v>
      </c>
      <c r="G17" s="10">
        <v>1827279.95</v>
      </c>
      <c r="H17" s="10">
        <f t="shared" ref="H17" si="11">E17-F17</f>
        <v>490871.82000000007</v>
      </c>
    </row>
    <row r="18" spans="1:8" x14ac:dyDescent="0.2">
      <c r="A18" s="2"/>
      <c r="B18" s="13" t="s">
        <v>145</v>
      </c>
      <c r="C18" s="10">
        <v>31227433.989999998</v>
      </c>
      <c r="D18" s="10">
        <v>678539.02</v>
      </c>
      <c r="E18" s="10">
        <f t="shared" ref="E18" si="12">C18+D18</f>
        <v>31905973.009999998</v>
      </c>
      <c r="F18" s="10">
        <v>19848896.609999999</v>
      </c>
      <c r="G18" s="10">
        <v>19852786.609999999</v>
      </c>
      <c r="H18" s="10">
        <f t="shared" ref="H18" si="13">E18-F18</f>
        <v>12057076.399999999</v>
      </c>
    </row>
    <row r="19" spans="1:8" x14ac:dyDescent="0.2">
      <c r="A19" s="2"/>
      <c r="B19" s="13" t="s">
        <v>146</v>
      </c>
      <c r="C19" s="10">
        <v>5400935.0700000003</v>
      </c>
      <c r="D19" s="10">
        <v>-263764.77</v>
      </c>
      <c r="E19" s="10">
        <f t="shared" ref="E19" si="14">C19+D19</f>
        <v>5137170.3000000007</v>
      </c>
      <c r="F19" s="10">
        <v>3381326.22</v>
      </c>
      <c r="G19" s="10">
        <v>3381326.22</v>
      </c>
      <c r="H19" s="10">
        <f t="shared" ref="H19" si="15">E19-F19</f>
        <v>1755844.0800000005</v>
      </c>
    </row>
    <row r="20" spans="1:8" x14ac:dyDescent="0.2">
      <c r="A20" s="2"/>
      <c r="B20" s="13" t="s">
        <v>147</v>
      </c>
      <c r="C20" s="10">
        <v>96368091.060000002</v>
      </c>
      <c r="D20" s="10">
        <v>16422353.48</v>
      </c>
      <c r="E20" s="10">
        <f t="shared" ref="E20" si="16">C20+D20</f>
        <v>112790444.54000001</v>
      </c>
      <c r="F20" s="10">
        <v>55022983.859999999</v>
      </c>
      <c r="G20" s="10">
        <v>55144883.859999999</v>
      </c>
      <c r="H20" s="10">
        <f t="shared" ref="H20" si="17">E20-F20</f>
        <v>57767460.680000007</v>
      </c>
    </row>
    <row r="21" spans="1:8" x14ac:dyDescent="0.2">
      <c r="A21" s="2"/>
      <c r="B21" s="13" t="s">
        <v>148</v>
      </c>
      <c r="C21" s="10">
        <v>2442440.42</v>
      </c>
      <c r="D21" s="10">
        <v>1195266.02</v>
      </c>
      <c r="E21" s="10">
        <f t="shared" ref="E21" si="18">C21+D21</f>
        <v>3637706.44</v>
      </c>
      <c r="F21" s="10">
        <v>1767618.67</v>
      </c>
      <c r="G21" s="10">
        <v>1767618.67</v>
      </c>
      <c r="H21" s="10">
        <f t="shared" ref="H21" si="19">E21-F21</f>
        <v>1870087.77</v>
      </c>
    </row>
    <row r="22" spans="1:8" x14ac:dyDescent="0.2">
      <c r="A22" s="2"/>
      <c r="B22" s="13" t="s">
        <v>149</v>
      </c>
      <c r="C22" s="10">
        <v>526455.29</v>
      </c>
      <c r="D22" s="10">
        <v>170852.88</v>
      </c>
      <c r="E22" s="10">
        <f t="shared" ref="E22" si="20">C22+D22</f>
        <v>697308.17</v>
      </c>
      <c r="F22" s="10">
        <v>445417.59</v>
      </c>
      <c r="G22" s="10">
        <v>445417.59</v>
      </c>
      <c r="H22" s="10">
        <f t="shared" ref="H22" si="21">E22-F22</f>
        <v>251890.58000000002</v>
      </c>
    </row>
    <row r="23" spans="1:8" x14ac:dyDescent="0.2">
      <c r="A23" s="2"/>
      <c r="B23" s="13" t="s">
        <v>150</v>
      </c>
      <c r="C23" s="10">
        <v>242884.21</v>
      </c>
      <c r="D23" s="10">
        <v>61660.08</v>
      </c>
      <c r="E23" s="10">
        <f t="shared" ref="E23" si="22">C23+D23</f>
        <v>304544.28999999998</v>
      </c>
      <c r="F23" s="10">
        <v>196750.01</v>
      </c>
      <c r="G23" s="10">
        <v>196750.01</v>
      </c>
      <c r="H23" s="10">
        <f t="shared" ref="H23" si="23">E23-F23</f>
        <v>107794.27999999997</v>
      </c>
    </row>
    <row r="24" spans="1:8" x14ac:dyDescent="0.2">
      <c r="A24" s="2"/>
      <c r="B24" s="13" t="s">
        <v>151</v>
      </c>
      <c r="C24" s="10">
        <v>10668936</v>
      </c>
      <c r="D24" s="10">
        <v>-35000</v>
      </c>
      <c r="E24" s="10">
        <f t="shared" ref="E24" si="24">C24+D24</f>
        <v>10633936</v>
      </c>
      <c r="F24" s="10">
        <v>8244227</v>
      </c>
      <c r="G24" s="10">
        <v>7744227</v>
      </c>
      <c r="H24" s="10">
        <f t="shared" ref="H24" si="25">E24-F24</f>
        <v>2389709</v>
      </c>
    </row>
    <row r="25" spans="1:8" x14ac:dyDescent="0.2">
      <c r="A25" s="2"/>
      <c r="B25" s="13" t="s">
        <v>152</v>
      </c>
      <c r="C25" s="10">
        <v>6004220.5199999996</v>
      </c>
      <c r="D25" s="10">
        <v>452163.83</v>
      </c>
      <c r="E25" s="10">
        <f t="shared" ref="E25" si="26">C25+D25</f>
        <v>6456384.3499999996</v>
      </c>
      <c r="F25" s="10">
        <v>4234158.13</v>
      </c>
      <c r="G25" s="10">
        <v>4233506.13</v>
      </c>
      <c r="H25" s="10">
        <f t="shared" ref="H25" si="27">E25-F25</f>
        <v>2222226.2199999997</v>
      </c>
    </row>
    <row r="26" spans="1:8" x14ac:dyDescent="0.2">
      <c r="A26" s="2"/>
      <c r="B26" s="13" t="s">
        <v>153</v>
      </c>
      <c r="C26" s="10">
        <v>4949629.84</v>
      </c>
      <c r="D26" s="10">
        <v>2959856.98</v>
      </c>
      <c r="E26" s="10">
        <f t="shared" ref="E26" si="28">C26+D26</f>
        <v>7909486.8200000003</v>
      </c>
      <c r="F26" s="10">
        <v>4726880.82</v>
      </c>
      <c r="G26" s="10">
        <v>4604980.82</v>
      </c>
      <c r="H26" s="10">
        <f t="shared" ref="H26" si="29">E26-F26</f>
        <v>3182606</v>
      </c>
    </row>
    <row r="27" spans="1:8" x14ac:dyDescent="0.2">
      <c r="A27" s="2"/>
      <c r="B27" s="13" t="s">
        <v>154</v>
      </c>
      <c r="C27" s="10">
        <v>2317053.27</v>
      </c>
      <c r="D27" s="10">
        <v>985836.02</v>
      </c>
      <c r="E27" s="10">
        <f t="shared" ref="E27" si="30">C27+D27</f>
        <v>3302889.29</v>
      </c>
      <c r="F27" s="10">
        <v>1395388.48</v>
      </c>
      <c r="G27" s="10">
        <v>1395388.48</v>
      </c>
      <c r="H27" s="10">
        <f t="shared" ref="H27" si="31">E27-F27</f>
        <v>1907500.81</v>
      </c>
    </row>
    <row r="28" spans="1:8" x14ac:dyDescent="0.2">
      <c r="A28" s="2"/>
      <c r="B28" s="13" t="s">
        <v>155</v>
      </c>
      <c r="C28" s="10">
        <v>456164.23</v>
      </c>
      <c r="D28" s="10">
        <v>10331.4</v>
      </c>
      <c r="E28" s="10">
        <f t="shared" ref="E28" si="32">C28+D28</f>
        <v>466495.63</v>
      </c>
      <c r="F28" s="10">
        <v>269147.02</v>
      </c>
      <c r="G28" s="10">
        <v>269147.02</v>
      </c>
      <c r="H28" s="10">
        <f t="shared" ref="H28" si="33">E28-F28</f>
        <v>197348.61</v>
      </c>
    </row>
    <row r="29" spans="1:8" x14ac:dyDescent="0.2">
      <c r="A29" s="2"/>
      <c r="B29" s="13" t="s">
        <v>156</v>
      </c>
      <c r="C29" s="10">
        <v>2241572.13</v>
      </c>
      <c r="D29" s="10">
        <v>363575.26</v>
      </c>
      <c r="E29" s="10">
        <f t="shared" ref="E29" si="34">C29+D29</f>
        <v>2605147.3899999997</v>
      </c>
      <c r="F29" s="10">
        <v>1538499.51</v>
      </c>
      <c r="G29" s="10">
        <v>1538499.51</v>
      </c>
      <c r="H29" s="10">
        <f t="shared" ref="H29" si="35">E29-F29</f>
        <v>1066647.8799999997</v>
      </c>
    </row>
    <row r="30" spans="1:8" x14ac:dyDescent="0.2">
      <c r="A30" s="2"/>
      <c r="B30" s="13" t="s">
        <v>157</v>
      </c>
      <c r="C30" s="10">
        <v>439052.18</v>
      </c>
      <c r="D30" s="10">
        <v>-11240.53</v>
      </c>
      <c r="E30" s="10">
        <f t="shared" ref="E30" si="36">C30+D30</f>
        <v>427811.64999999997</v>
      </c>
      <c r="F30" s="10">
        <v>246153.71</v>
      </c>
      <c r="G30" s="10">
        <v>246153.71</v>
      </c>
      <c r="H30" s="10">
        <f t="shared" ref="H30" si="37">E30-F30</f>
        <v>181657.93999999997</v>
      </c>
    </row>
    <row r="31" spans="1:8" x14ac:dyDescent="0.2">
      <c r="A31" s="2"/>
      <c r="B31" s="13" t="s">
        <v>158</v>
      </c>
      <c r="C31" s="10">
        <v>1802943.45</v>
      </c>
      <c r="D31" s="10">
        <v>76542.94</v>
      </c>
      <c r="E31" s="10">
        <f t="shared" ref="E31" si="38">C31+D31</f>
        <v>1879486.39</v>
      </c>
      <c r="F31" s="10">
        <v>1181623.8600000001</v>
      </c>
      <c r="G31" s="10">
        <v>1181623.8600000001</v>
      </c>
      <c r="H31" s="10">
        <f t="shared" ref="H31" si="39">E31-F31</f>
        <v>697862.5299999998</v>
      </c>
    </row>
    <row r="32" spans="1:8" x14ac:dyDescent="0.2">
      <c r="A32" s="2"/>
      <c r="B32" s="13"/>
      <c r="C32" s="10"/>
      <c r="D32" s="10"/>
      <c r="E32" s="10"/>
      <c r="F32" s="10"/>
      <c r="G32" s="10"/>
      <c r="H32" s="10"/>
    </row>
    <row r="33" spans="1:8" x14ac:dyDescent="0.2">
      <c r="A33" s="15"/>
      <c r="B33" s="28" t="s">
        <v>51</v>
      </c>
      <c r="C33" s="35">
        <f t="shared" ref="C33:H33" si="40">SUM(C6:C32)</f>
        <v>291607144.23999995</v>
      </c>
      <c r="D33" s="35">
        <f t="shared" si="40"/>
        <v>43630209.059999987</v>
      </c>
      <c r="E33" s="35">
        <f t="shared" si="40"/>
        <v>335237353.30000001</v>
      </c>
      <c r="F33" s="35">
        <f t="shared" si="40"/>
        <v>212179512.81999996</v>
      </c>
      <c r="G33" s="35">
        <f t="shared" si="40"/>
        <v>204271681.17999998</v>
      </c>
      <c r="H33" s="35">
        <f t="shared" si="40"/>
        <v>123057840.47999999</v>
      </c>
    </row>
    <row r="36" spans="1:8" ht="45" customHeight="1" x14ac:dyDescent="0.2">
      <c r="A36" s="36" t="s">
        <v>126</v>
      </c>
      <c r="B36" s="37"/>
      <c r="C36" s="37"/>
      <c r="D36" s="37"/>
      <c r="E36" s="37"/>
      <c r="F36" s="37"/>
      <c r="G36" s="37"/>
      <c r="H36" s="38"/>
    </row>
    <row r="37" spans="1:8" x14ac:dyDescent="0.2">
      <c r="A37" s="41" t="s">
        <v>52</v>
      </c>
      <c r="B37" s="42"/>
      <c r="C37" s="36" t="s">
        <v>58</v>
      </c>
      <c r="D37" s="37"/>
      <c r="E37" s="37"/>
      <c r="F37" s="37"/>
      <c r="G37" s="38"/>
      <c r="H37" s="39" t="s">
        <v>57</v>
      </c>
    </row>
    <row r="38" spans="1:8" ht="20.399999999999999" x14ac:dyDescent="0.2">
      <c r="A38" s="43"/>
      <c r="B38" s="44"/>
      <c r="C38" s="6" t="s">
        <v>53</v>
      </c>
      <c r="D38" s="6" t="s">
        <v>123</v>
      </c>
      <c r="E38" s="6" t="s">
        <v>54</v>
      </c>
      <c r="F38" s="6" t="s">
        <v>55</v>
      </c>
      <c r="G38" s="6" t="s">
        <v>56</v>
      </c>
      <c r="H38" s="40"/>
    </row>
    <row r="39" spans="1:8" x14ac:dyDescent="0.2">
      <c r="A39" s="45"/>
      <c r="B39" s="46"/>
      <c r="C39" s="7">
        <v>1</v>
      </c>
      <c r="D39" s="7">
        <v>2</v>
      </c>
      <c r="E39" s="7" t="s">
        <v>124</v>
      </c>
      <c r="F39" s="7">
        <v>4</v>
      </c>
      <c r="G39" s="7">
        <v>5</v>
      </c>
      <c r="H39" s="7" t="s">
        <v>125</v>
      </c>
    </row>
    <row r="40" spans="1:8" x14ac:dyDescent="0.2">
      <c r="A40" s="2"/>
      <c r="B40" s="1" t="s">
        <v>8</v>
      </c>
      <c r="C40" s="10">
        <v>0</v>
      </c>
      <c r="D40" s="10">
        <v>0</v>
      </c>
      <c r="E40" s="10">
        <f>C40+D40</f>
        <v>0</v>
      </c>
      <c r="F40" s="10">
        <v>0</v>
      </c>
      <c r="G40" s="10">
        <v>0</v>
      </c>
      <c r="H40" s="10">
        <f>E40-F40</f>
        <v>0</v>
      </c>
    </row>
    <row r="41" spans="1:8" x14ac:dyDescent="0.2">
      <c r="A41" s="2"/>
      <c r="B41" s="1" t="s">
        <v>9</v>
      </c>
      <c r="C41" s="10">
        <v>0</v>
      </c>
      <c r="D41" s="10">
        <v>0</v>
      </c>
      <c r="E41" s="10">
        <f t="shared" ref="E41:E43" si="41">C41+D41</f>
        <v>0</v>
      </c>
      <c r="F41" s="10">
        <v>0</v>
      </c>
      <c r="G41" s="10">
        <v>0</v>
      </c>
      <c r="H41" s="10">
        <f t="shared" ref="H41:H43" si="42">E41-F41</f>
        <v>0</v>
      </c>
    </row>
    <row r="42" spans="1:8" x14ac:dyDescent="0.2">
      <c r="A42" s="2"/>
      <c r="B42" s="1" t="s">
        <v>10</v>
      </c>
      <c r="C42" s="10">
        <v>0</v>
      </c>
      <c r="D42" s="10">
        <v>0</v>
      </c>
      <c r="E42" s="10">
        <f t="shared" si="41"/>
        <v>0</v>
      </c>
      <c r="F42" s="10">
        <v>0</v>
      </c>
      <c r="G42" s="10">
        <v>0</v>
      </c>
      <c r="H42" s="10">
        <f t="shared" si="42"/>
        <v>0</v>
      </c>
    </row>
    <row r="43" spans="1:8" x14ac:dyDescent="0.2">
      <c r="A43" s="2"/>
      <c r="B43" s="1" t="s">
        <v>129</v>
      </c>
      <c r="C43" s="10">
        <v>0</v>
      </c>
      <c r="D43" s="10">
        <v>0</v>
      </c>
      <c r="E43" s="10">
        <f t="shared" si="41"/>
        <v>0</v>
      </c>
      <c r="F43" s="10">
        <v>0</v>
      </c>
      <c r="G43" s="10">
        <v>0</v>
      </c>
      <c r="H43" s="10">
        <f t="shared" si="42"/>
        <v>0</v>
      </c>
    </row>
    <row r="44" spans="1:8" x14ac:dyDescent="0.2">
      <c r="A44" s="15"/>
      <c r="B44" s="28" t="s">
        <v>51</v>
      </c>
      <c r="C44" s="35">
        <f t="shared" ref="C44:H44" si="43">SUM(C40:C43)</f>
        <v>0</v>
      </c>
      <c r="D44" s="35">
        <f t="shared" si="43"/>
        <v>0</v>
      </c>
      <c r="E44" s="35">
        <f t="shared" si="43"/>
        <v>0</v>
      </c>
      <c r="F44" s="35">
        <f t="shared" si="43"/>
        <v>0</v>
      </c>
      <c r="G44" s="35">
        <f t="shared" si="43"/>
        <v>0</v>
      </c>
      <c r="H44" s="35">
        <f t="shared" si="43"/>
        <v>0</v>
      </c>
    </row>
    <row r="47" spans="1:8" ht="45" customHeight="1" x14ac:dyDescent="0.2">
      <c r="A47" s="36" t="s">
        <v>127</v>
      </c>
      <c r="B47" s="37"/>
      <c r="C47" s="37"/>
      <c r="D47" s="37"/>
      <c r="E47" s="37"/>
      <c r="F47" s="37"/>
      <c r="G47" s="37"/>
      <c r="H47" s="38"/>
    </row>
    <row r="48" spans="1:8" x14ac:dyDescent="0.2">
      <c r="A48" s="41" t="s">
        <v>52</v>
      </c>
      <c r="B48" s="42"/>
      <c r="C48" s="36" t="s">
        <v>58</v>
      </c>
      <c r="D48" s="37"/>
      <c r="E48" s="37"/>
      <c r="F48" s="37"/>
      <c r="G48" s="38"/>
      <c r="H48" s="39" t="s">
        <v>57</v>
      </c>
    </row>
    <row r="49" spans="1:8" ht="20.399999999999999" x14ac:dyDescent="0.2">
      <c r="A49" s="43"/>
      <c r="B49" s="44"/>
      <c r="C49" s="6" t="s">
        <v>53</v>
      </c>
      <c r="D49" s="6" t="s">
        <v>123</v>
      </c>
      <c r="E49" s="6" t="s">
        <v>54</v>
      </c>
      <c r="F49" s="6" t="s">
        <v>55</v>
      </c>
      <c r="G49" s="6" t="s">
        <v>56</v>
      </c>
      <c r="H49" s="40"/>
    </row>
    <row r="50" spans="1:8" x14ac:dyDescent="0.2">
      <c r="A50" s="45"/>
      <c r="B50" s="46"/>
      <c r="C50" s="7">
        <v>1</v>
      </c>
      <c r="D50" s="7">
        <v>2</v>
      </c>
      <c r="E50" s="7" t="s">
        <v>124</v>
      </c>
      <c r="F50" s="7">
        <v>4</v>
      </c>
      <c r="G50" s="7">
        <v>5</v>
      </c>
      <c r="H50" s="7" t="s">
        <v>125</v>
      </c>
    </row>
    <row r="51" spans="1:8" x14ac:dyDescent="0.2">
      <c r="A51" s="2"/>
      <c r="B51" s="17" t="s">
        <v>12</v>
      </c>
      <c r="C51" s="10">
        <v>0</v>
      </c>
      <c r="D51" s="10">
        <v>0</v>
      </c>
      <c r="E51" s="10">
        <f t="shared" ref="E51:E57" si="44">C51+D51</f>
        <v>0</v>
      </c>
      <c r="F51" s="10">
        <v>0</v>
      </c>
      <c r="G51" s="10">
        <v>0</v>
      </c>
      <c r="H51" s="10">
        <f t="shared" ref="H51:H57" si="45">E51-F51</f>
        <v>0</v>
      </c>
    </row>
    <row r="52" spans="1:8" x14ac:dyDescent="0.2">
      <c r="A52" s="2"/>
      <c r="B52" s="17" t="s">
        <v>11</v>
      </c>
      <c r="C52" s="10">
        <v>0</v>
      </c>
      <c r="D52" s="10">
        <v>0</v>
      </c>
      <c r="E52" s="10">
        <f t="shared" si="44"/>
        <v>0</v>
      </c>
      <c r="F52" s="10">
        <v>0</v>
      </c>
      <c r="G52" s="10">
        <v>0</v>
      </c>
      <c r="H52" s="10">
        <f t="shared" si="45"/>
        <v>0</v>
      </c>
    </row>
    <row r="53" spans="1:8" x14ac:dyDescent="0.2">
      <c r="A53" s="2"/>
      <c r="B53" s="17" t="s">
        <v>13</v>
      </c>
      <c r="C53" s="10">
        <v>0</v>
      </c>
      <c r="D53" s="10">
        <v>0</v>
      </c>
      <c r="E53" s="10">
        <f t="shared" si="44"/>
        <v>0</v>
      </c>
      <c r="F53" s="10">
        <v>0</v>
      </c>
      <c r="G53" s="10">
        <v>0</v>
      </c>
      <c r="H53" s="10">
        <f t="shared" si="45"/>
        <v>0</v>
      </c>
    </row>
    <row r="54" spans="1:8" x14ac:dyDescent="0.2">
      <c r="A54" s="2"/>
      <c r="B54" s="17" t="s">
        <v>25</v>
      </c>
      <c r="C54" s="10">
        <v>0</v>
      </c>
      <c r="D54" s="10">
        <v>0</v>
      </c>
      <c r="E54" s="10">
        <f t="shared" si="44"/>
        <v>0</v>
      </c>
      <c r="F54" s="10">
        <v>0</v>
      </c>
      <c r="G54" s="10">
        <v>0</v>
      </c>
      <c r="H54" s="10">
        <f t="shared" si="45"/>
        <v>0</v>
      </c>
    </row>
    <row r="55" spans="1:8" ht="11.25" customHeight="1" x14ac:dyDescent="0.2">
      <c r="A55" s="2"/>
      <c r="B55" s="17" t="s">
        <v>26</v>
      </c>
      <c r="C55" s="10">
        <v>0</v>
      </c>
      <c r="D55" s="10">
        <v>0</v>
      </c>
      <c r="E55" s="10">
        <f t="shared" si="44"/>
        <v>0</v>
      </c>
      <c r="F55" s="10">
        <v>0</v>
      </c>
      <c r="G55" s="10">
        <v>0</v>
      </c>
      <c r="H55" s="10">
        <f t="shared" si="45"/>
        <v>0</v>
      </c>
    </row>
    <row r="56" spans="1:8" x14ac:dyDescent="0.2">
      <c r="A56" s="2"/>
      <c r="B56" s="17" t="s">
        <v>33</v>
      </c>
      <c r="C56" s="10">
        <v>0</v>
      </c>
      <c r="D56" s="10">
        <v>0</v>
      </c>
      <c r="E56" s="10">
        <f t="shared" si="44"/>
        <v>0</v>
      </c>
      <c r="F56" s="10">
        <v>0</v>
      </c>
      <c r="G56" s="10">
        <v>0</v>
      </c>
      <c r="H56" s="10">
        <f t="shared" si="45"/>
        <v>0</v>
      </c>
    </row>
    <row r="57" spans="1:8" x14ac:dyDescent="0.2">
      <c r="A57" s="2"/>
      <c r="B57" s="17" t="s">
        <v>14</v>
      </c>
      <c r="C57" s="10">
        <v>0</v>
      </c>
      <c r="D57" s="10">
        <v>0</v>
      </c>
      <c r="E57" s="10">
        <f t="shared" si="44"/>
        <v>0</v>
      </c>
      <c r="F57" s="10">
        <v>0</v>
      </c>
      <c r="G57" s="10">
        <v>0</v>
      </c>
      <c r="H57" s="10">
        <f t="shared" si="45"/>
        <v>0</v>
      </c>
    </row>
    <row r="58" spans="1:8" x14ac:dyDescent="0.2">
      <c r="A58" s="15"/>
      <c r="B58" s="28" t="s">
        <v>51</v>
      </c>
      <c r="C58" s="35">
        <f t="shared" ref="C58:H58" si="46">SUM(C51:C57)</f>
        <v>0</v>
      </c>
      <c r="D58" s="35">
        <f t="shared" si="46"/>
        <v>0</v>
      </c>
      <c r="E58" s="35">
        <f t="shared" si="46"/>
        <v>0</v>
      </c>
      <c r="F58" s="35">
        <f t="shared" si="46"/>
        <v>0</v>
      </c>
      <c r="G58" s="35">
        <f t="shared" si="46"/>
        <v>0</v>
      </c>
      <c r="H58" s="35">
        <f t="shared" si="46"/>
        <v>0</v>
      </c>
    </row>
    <row r="60" spans="1:8" x14ac:dyDescent="0.2">
      <c r="A60" s="1" t="s">
        <v>128</v>
      </c>
    </row>
  </sheetData>
  <sheetProtection formatCells="0" formatColumns="0" formatRows="0" insertRows="0" deleteRows="0" autoFilter="0"/>
  <mergeCells count="12">
    <mergeCell ref="A1:H1"/>
    <mergeCell ref="A2:B4"/>
    <mergeCell ref="A36:H36"/>
    <mergeCell ref="A37:B39"/>
    <mergeCell ref="C2:G2"/>
    <mergeCell ref="H2:H3"/>
    <mergeCell ref="A47:H47"/>
    <mergeCell ref="A48:B50"/>
    <mergeCell ref="C48:G48"/>
    <mergeCell ref="H48:H49"/>
    <mergeCell ref="C37:G37"/>
    <mergeCell ref="H37:H38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workbookViewId="0">
      <selection activeCell="E52" sqref="E52"/>
    </sheetView>
  </sheetViews>
  <sheetFormatPr baseColWidth="10" defaultColWidth="12" defaultRowHeight="10.199999999999999" x14ac:dyDescent="0.2"/>
  <cols>
    <col min="1" max="1" width="1.28515625" style="1" customWidth="1"/>
    <col min="2" max="2" width="79" style="1" customWidth="1"/>
    <col min="3" max="8" width="18.28515625" style="1" customWidth="1"/>
    <col min="9" max="16384" width="12" style="1"/>
  </cols>
  <sheetData>
    <row r="1" spans="1:8" ht="62.25" customHeight="1" x14ac:dyDescent="0.2">
      <c r="A1" s="36" t="s">
        <v>160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1" t="s">
        <v>15</v>
      </c>
      <c r="B5" s="20"/>
      <c r="C5" s="32">
        <f t="shared" ref="C5:H5" si="0">SUM(C6:C13)</f>
        <v>99925573.440000013</v>
      </c>
      <c r="D5" s="32">
        <f t="shared" si="0"/>
        <v>13221252.000000002</v>
      </c>
      <c r="E5" s="32">
        <f t="shared" si="0"/>
        <v>113146825.44</v>
      </c>
      <c r="F5" s="32">
        <f t="shared" si="0"/>
        <v>80278102.269999996</v>
      </c>
      <c r="G5" s="32">
        <f t="shared" si="0"/>
        <v>80084029.710000008</v>
      </c>
      <c r="H5" s="32">
        <f t="shared" si="0"/>
        <v>32868723.170000002</v>
      </c>
    </row>
    <row r="6" spans="1:8" x14ac:dyDescent="0.2">
      <c r="A6" s="19"/>
      <c r="B6" s="22" t="s">
        <v>41</v>
      </c>
      <c r="C6" s="10">
        <v>8457849.4100000001</v>
      </c>
      <c r="D6" s="10">
        <v>98654.25</v>
      </c>
      <c r="E6" s="10">
        <f>C6+D6</f>
        <v>8556503.6600000001</v>
      </c>
      <c r="F6" s="10">
        <v>5828056.5899999999</v>
      </c>
      <c r="G6" s="10">
        <v>5828056.5899999999</v>
      </c>
      <c r="H6" s="10">
        <f>E6-F6</f>
        <v>2728447.0700000003</v>
      </c>
    </row>
    <row r="7" spans="1:8" x14ac:dyDescent="0.2">
      <c r="A7" s="19"/>
      <c r="B7" s="22" t="s">
        <v>16</v>
      </c>
      <c r="C7" s="10">
        <v>379168.11</v>
      </c>
      <c r="D7" s="10">
        <v>-41997.24</v>
      </c>
      <c r="E7" s="10">
        <f t="shared" ref="E7:E13" si="1">C7+D7</f>
        <v>337170.87</v>
      </c>
      <c r="F7" s="10">
        <v>214062.92</v>
      </c>
      <c r="G7" s="10">
        <v>214062.92</v>
      </c>
      <c r="H7" s="10">
        <f t="shared" ref="H7:H13" si="2">E7-F7</f>
        <v>123107.94999999998</v>
      </c>
    </row>
    <row r="8" spans="1:8" x14ac:dyDescent="0.2">
      <c r="A8" s="19"/>
      <c r="B8" s="22" t="s">
        <v>130</v>
      </c>
      <c r="C8" s="10">
        <v>27233604.199999999</v>
      </c>
      <c r="D8" s="10">
        <v>11623780.08</v>
      </c>
      <c r="E8" s="10">
        <f t="shared" si="1"/>
        <v>38857384.280000001</v>
      </c>
      <c r="F8" s="10">
        <v>32132451.940000001</v>
      </c>
      <c r="G8" s="10">
        <v>31984691.940000001</v>
      </c>
      <c r="H8" s="10">
        <f t="shared" si="2"/>
        <v>6724932.3399999999</v>
      </c>
    </row>
    <row r="9" spans="1:8" x14ac:dyDescent="0.2">
      <c r="A9" s="19"/>
      <c r="B9" s="22" t="s">
        <v>3</v>
      </c>
      <c r="C9" s="10">
        <v>3323306.27</v>
      </c>
      <c r="D9" s="10">
        <v>-109907.69</v>
      </c>
      <c r="E9" s="10">
        <f t="shared" si="1"/>
        <v>3213398.58</v>
      </c>
      <c r="F9" s="10">
        <v>2345906.5699999998</v>
      </c>
      <c r="G9" s="10">
        <v>2345706.5699999998</v>
      </c>
      <c r="H9" s="10">
        <f t="shared" si="2"/>
        <v>867492.01000000024</v>
      </c>
    </row>
    <row r="10" spans="1:8" x14ac:dyDescent="0.2">
      <c r="A10" s="19"/>
      <c r="B10" s="22" t="s">
        <v>22</v>
      </c>
      <c r="C10" s="10">
        <v>5920449.6600000001</v>
      </c>
      <c r="D10" s="10">
        <v>-488763.79</v>
      </c>
      <c r="E10" s="10">
        <f t="shared" si="1"/>
        <v>5431685.8700000001</v>
      </c>
      <c r="F10" s="10">
        <v>3359578.62</v>
      </c>
      <c r="G10" s="10">
        <v>3359578.62</v>
      </c>
      <c r="H10" s="10">
        <f t="shared" si="2"/>
        <v>2072107.25</v>
      </c>
    </row>
    <row r="11" spans="1:8" x14ac:dyDescent="0.2">
      <c r="A11" s="19"/>
      <c r="B11" s="22" t="s">
        <v>17</v>
      </c>
      <c r="C11" s="10">
        <v>0</v>
      </c>
      <c r="D11" s="10">
        <v>0</v>
      </c>
      <c r="E11" s="10">
        <f t="shared" si="1"/>
        <v>0</v>
      </c>
      <c r="F11" s="10">
        <v>0</v>
      </c>
      <c r="G11" s="10">
        <v>0</v>
      </c>
      <c r="H11" s="10">
        <f t="shared" si="2"/>
        <v>0</v>
      </c>
    </row>
    <row r="12" spans="1:8" x14ac:dyDescent="0.2">
      <c r="A12" s="19"/>
      <c r="B12" s="22" t="s">
        <v>42</v>
      </c>
      <c r="C12" s="10">
        <v>38699520.840000004</v>
      </c>
      <c r="D12" s="10">
        <v>661774.24</v>
      </c>
      <c r="E12" s="10">
        <f t="shared" si="1"/>
        <v>39361295.080000006</v>
      </c>
      <c r="F12" s="10">
        <v>25057502.780000001</v>
      </c>
      <c r="G12" s="10">
        <v>25061392.780000001</v>
      </c>
      <c r="H12" s="10">
        <f t="shared" si="2"/>
        <v>14303792.300000004</v>
      </c>
    </row>
    <row r="13" spans="1:8" x14ac:dyDescent="0.2">
      <c r="A13" s="19"/>
      <c r="B13" s="22" t="s">
        <v>18</v>
      </c>
      <c r="C13" s="10">
        <v>15911674.949999999</v>
      </c>
      <c r="D13" s="10">
        <v>1477712.15</v>
      </c>
      <c r="E13" s="10">
        <f t="shared" si="1"/>
        <v>17389387.099999998</v>
      </c>
      <c r="F13" s="10">
        <v>11340542.85</v>
      </c>
      <c r="G13" s="10">
        <v>11290540.289999999</v>
      </c>
      <c r="H13" s="10">
        <f t="shared" si="2"/>
        <v>6048844.2499999981</v>
      </c>
    </row>
    <row r="14" spans="1:8" x14ac:dyDescent="0.2">
      <c r="A14" s="21" t="s">
        <v>19</v>
      </c>
      <c r="B14" s="23"/>
      <c r="C14" s="32">
        <f t="shared" ref="C14:H14" si="3">SUM(C15:C21)</f>
        <v>166280334.89999998</v>
      </c>
      <c r="D14" s="32">
        <f t="shared" si="3"/>
        <v>26627578.659999996</v>
      </c>
      <c r="E14" s="32">
        <f t="shared" si="3"/>
        <v>192907913.55999997</v>
      </c>
      <c r="F14" s="32">
        <f t="shared" si="3"/>
        <v>111695160.07999998</v>
      </c>
      <c r="G14" s="32">
        <f t="shared" si="3"/>
        <v>103981401</v>
      </c>
      <c r="H14" s="32">
        <f t="shared" si="3"/>
        <v>81212753.479999989</v>
      </c>
    </row>
    <row r="15" spans="1:8" x14ac:dyDescent="0.2">
      <c r="A15" s="19"/>
      <c r="B15" s="22" t="s">
        <v>43</v>
      </c>
      <c r="C15" s="10">
        <v>3397305.38</v>
      </c>
      <c r="D15" s="10">
        <v>8636326.3200000003</v>
      </c>
      <c r="E15" s="10">
        <f>C15+D15</f>
        <v>12033631.699999999</v>
      </c>
      <c r="F15" s="10">
        <v>4336565.3099999996</v>
      </c>
      <c r="G15" s="10">
        <v>4336565.3099999996</v>
      </c>
      <c r="H15" s="10">
        <f t="shared" ref="H15:H21" si="4">E15-F15</f>
        <v>7697066.3899999997</v>
      </c>
    </row>
    <row r="16" spans="1:8" x14ac:dyDescent="0.2">
      <c r="A16" s="19"/>
      <c r="B16" s="22" t="s">
        <v>27</v>
      </c>
      <c r="C16" s="10">
        <v>133849106.53</v>
      </c>
      <c r="D16" s="10">
        <v>16712785.689999999</v>
      </c>
      <c r="E16" s="10">
        <f t="shared" ref="E16:E21" si="5">C16+D16</f>
        <v>150561892.22</v>
      </c>
      <c r="F16" s="10">
        <v>88537380.109999999</v>
      </c>
      <c r="G16" s="10">
        <v>80735461.030000001</v>
      </c>
      <c r="H16" s="10">
        <f t="shared" si="4"/>
        <v>62024512.109999999</v>
      </c>
    </row>
    <row r="17" spans="1:8" x14ac:dyDescent="0.2">
      <c r="A17" s="19"/>
      <c r="B17" s="22" t="s">
        <v>20</v>
      </c>
      <c r="C17" s="10">
        <v>0</v>
      </c>
      <c r="D17" s="10">
        <v>0</v>
      </c>
      <c r="E17" s="10">
        <f t="shared" si="5"/>
        <v>0</v>
      </c>
      <c r="F17" s="10">
        <v>0</v>
      </c>
      <c r="G17" s="10">
        <v>0</v>
      </c>
      <c r="H17" s="10">
        <f t="shared" si="4"/>
        <v>0</v>
      </c>
    </row>
    <row r="18" spans="1:8" x14ac:dyDescent="0.2">
      <c r="A18" s="19"/>
      <c r="B18" s="22" t="s">
        <v>44</v>
      </c>
      <c r="C18" s="10">
        <v>25261304.02</v>
      </c>
      <c r="D18" s="10">
        <v>792814.01</v>
      </c>
      <c r="E18" s="10">
        <f t="shared" si="5"/>
        <v>26054118.030000001</v>
      </c>
      <c r="F18" s="10">
        <v>16426544.710000001</v>
      </c>
      <c r="G18" s="10">
        <v>16514704.710000001</v>
      </c>
      <c r="H18" s="10">
        <f t="shared" si="4"/>
        <v>9627573.3200000003</v>
      </c>
    </row>
    <row r="19" spans="1:8" x14ac:dyDescent="0.2">
      <c r="A19" s="19"/>
      <c r="B19" s="22" t="s">
        <v>45</v>
      </c>
      <c r="C19" s="10">
        <v>918545.07</v>
      </c>
      <c r="D19" s="10">
        <v>454358.81</v>
      </c>
      <c r="E19" s="10">
        <f t="shared" si="5"/>
        <v>1372903.88</v>
      </c>
      <c r="F19" s="10">
        <v>651461.27</v>
      </c>
      <c r="G19" s="10">
        <v>651461.27</v>
      </c>
      <c r="H19" s="10">
        <f t="shared" si="4"/>
        <v>721442.60999999987</v>
      </c>
    </row>
    <row r="20" spans="1:8" x14ac:dyDescent="0.2">
      <c r="A20" s="19"/>
      <c r="B20" s="22" t="s">
        <v>46</v>
      </c>
      <c r="C20" s="10">
        <v>456164.23</v>
      </c>
      <c r="D20" s="10">
        <v>10331.4</v>
      </c>
      <c r="E20" s="10">
        <f t="shared" si="5"/>
        <v>466495.63</v>
      </c>
      <c r="F20" s="10">
        <v>269147.02</v>
      </c>
      <c r="G20" s="10">
        <v>269147.02</v>
      </c>
      <c r="H20" s="10">
        <f t="shared" si="4"/>
        <v>197348.61</v>
      </c>
    </row>
    <row r="21" spans="1:8" x14ac:dyDescent="0.2">
      <c r="A21" s="19"/>
      <c r="B21" s="22" t="s">
        <v>4</v>
      </c>
      <c r="C21" s="10">
        <v>2397909.67</v>
      </c>
      <c r="D21" s="10">
        <v>20962.43</v>
      </c>
      <c r="E21" s="10">
        <f t="shared" si="5"/>
        <v>2418872.1</v>
      </c>
      <c r="F21" s="10">
        <v>1474061.66</v>
      </c>
      <c r="G21" s="10">
        <v>1474061.66</v>
      </c>
      <c r="H21" s="10">
        <f t="shared" si="4"/>
        <v>944810.44000000018</v>
      </c>
    </row>
    <row r="22" spans="1:8" x14ac:dyDescent="0.2">
      <c r="A22" s="21" t="s">
        <v>47</v>
      </c>
      <c r="B22" s="23"/>
      <c r="C22" s="32">
        <f t="shared" ref="C22:H22" si="6">SUM(C23:C31)</f>
        <v>4717470.26</v>
      </c>
      <c r="D22" s="32">
        <f t="shared" si="6"/>
        <v>3696378.4000000004</v>
      </c>
      <c r="E22" s="32">
        <f t="shared" si="6"/>
        <v>8413848.6600000001</v>
      </c>
      <c r="F22" s="32">
        <f t="shared" si="6"/>
        <v>4546814.5500000007</v>
      </c>
      <c r="G22" s="32">
        <f t="shared" si="6"/>
        <v>4546814.5500000007</v>
      </c>
      <c r="H22" s="32">
        <f t="shared" si="6"/>
        <v>3867034.11</v>
      </c>
    </row>
    <row r="23" spans="1:8" x14ac:dyDescent="0.2">
      <c r="A23" s="19"/>
      <c r="B23" s="22" t="s">
        <v>28</v>
      </c>
      <c r="C23" s="10">
        <v>1930072.95</v>
      </c>
      <c r="D23" s="10">
        <v>458910.87</v>
      </c>
      <c r="E23" s="10">
        <f>C23+D23</f>
        <v>2388983.8199999998</v>
      </c>
      <c r="F23" s="10">
        <v>1293999.81</v>
      </c>
      <c r="G23" s="10">
        <v>1293999.81</v>
      </c>
      <c r="H23" s="10">
        <f t="shared" ref="H23:H31" si="7">E23-F23</f>
        <v>1094984.0099999998</v>
      </c>
    </row>
    <row r="24" spans="1:8" x14ac:dyDescent="0.2">
      <c r="A24" s="19"/>
      <c r="B24" s="22" t="s">
        <v>23</v>
      </c>
      <c r="C24" s="10">
        <v>1677609.09</v>
      </c>
      <c r="D24" s="10">
        <v>2120796.58</v>
      </c>
      <c r="E24" s="10">
        <f t="shared" ref="E24:E31" si="8">C24+D24</f>
        <v>3798405.67</v>
      </c>
      <c r="F24" s="10">
        <v>1999123.72</v>
      </c>
      <c r="G24" s="10">
        <v>1999123.72</v>
      </c>
      <c r="H24" s="10">
        <f t="shared" si="7"/>
        <v>1799281.95</v>
      </c>
    </row>
    <row r="25" spans="1:8" x14ac:dyDescent="0.2">
      <c r="A25" s="19"/>
      <c r="B25" s="22" t="s">
        <v>29</v>
      </c>
      <c r="C25" s="10">
        <v>0</v>
      </c>
      <c r="D25" s="10">
        <v>0</v>
      </c>
      <c r="E25" s="10">
        <f t="shared" si="8"/>
        <v>0</v>
      </c>
      <c r="F25" s="10">
        <v>0</v>
      </c>
      <c r="G25" s="10">
        <v>0</v>
      </c>
      <c r="H25" s="10">
        <f t="shared" si="7"/>
        <v>0</v>
      </c>
    </row>
    <row r="26" spans="1:8" x14ac:dyDescent="0.2">
      <c r="A26" s="19"/>
      <c r="B26" s="22" t="s">
        <v>48</v>
      </c>
      <c r="C26" s="10">
        <v>0</v>
      </c>
      <c r="D26" s="10">
        <v>0</v>
      </c>
      <c r="E26" s="10">
        <f t="shared" si="8"/>
        <v>0</v>
      </c>
      <c r="F26" s="10">
        <v>0</v>
      </c>
      <c r="G26" s="10">
        <v>0</v>
      </c>
      <c r="H26" s="10">
        <f t="shared" si="7"/>
        <v>0</v>
      </c>
    </row>
    <row r="27" spans="1:8" x14ac:dyDescent="0.2">
      <c r="A27" s="19"/>
      <c r="B27" s="22" t="s">
        <v>21</v>
      </c>
      <c r="C27" s="10">
        <v>0</v>
      </c>
      <c r="D27" s="10">
        <v>0</v>
      </c>
      <c r="E27" s="10">
        <f t="shared" si="8"/>
        <v>0</v>
      </c>
      <c r="F27" s="10">
        <v>0</v>
      </c>
      <c r="G27" s="10">
        <v>0</v>
      </c>
      <c r="H27" s="10">
        <f t="shared" si="7"/>
        <v>0</v>
      </c>
    </row>
    <row r="28" spans="1:8" x14ac:dyDescent="0.2">
      <c r="A28" s="19"/>
      <c r="B28" s="22" t="s">
        <v>5</v>
      </c>
      <c r="C28" s="10">
        <v>0</v>
      </c>
      <c r="D28" s="10">
        <v>0</v>
      </c>
      <c r="E28" s="10">
        <f t="shared" si="8"/>
        <v>0</v>
      </c>
      <c r="F28" s="10">
        <v>0</v>
      </c>
      <c r="G28" s="10">
        <v>0</v>
      </c>
      <c r="H28" s="10">
        <f t="shared" si="7"/>
        <v>0</v>
      </c>
    </row>
    <row r="29" spans="1:8" x14ac:dyDescent="0.2">
      <c r="A29" s="19"/>
      <c r="B29" s="22" t="s">
        <v>6</v>
      </c>
      <c r="C29" s="10">
        <v>1109788.22</v>
      </c>
      <c r="D29" s="10">
        <v>1116670.95</v>
      </c>
      <c r="E29" s="10">
        <f t="shared" si="8"/>
        <v>2226459.17</v>
      </c>
      <c r="F29" s="10">
        <v>1253691.02</v>
      </c>
      <c r="G29" s="10">
        <v>1253691.02</v>
      </c>
      <c r="H29" s="10">
        <f t="shared" si="7"/>
        <v>972768.14999999991</v>
      </c>
    </row>
    <row r="30" spans="1:8" x14ac:dyDescent="0.2">
      <c r="A30" s="19"/>
      <c r="B30" s="22" t="s">
        <v>49</v>
      </c>
      <c r="C30" s="10">
        <v>0</v>
      </c>
      <c r="D30" s="10">
        <v>0</v>
      </c>
      <c r="E30" s="10">
        <f t="shared" si="8"/>
        <v>0</v>
      </c>
      <c r="F30" s="10">
        <v>0</v>
      </c>
      <c r="G30" s="10">
        <v>0</v>
      </c>
      <c r="H30" s="10">
        <f t="shared" si="7"/>
        <v>0</v>
      </c>
    </row>
    <row r="31" spans="1:8" x14ac:dyDescent="0.2">
      <c r="A31" s="19"/>
      <c r="B31" s="22" t="s">
        <v>30</v>
      </c>
      <c r="C31" s="10">
        <v>0</v>
      </c>
      <c r="D31" s="10">
        <v>0</v>
      </c>
      <c r="E31" s="10">
        <f t="shared" si="8"/>
        <v>0</v>
      </c>
      <c r="F31" s="10">
        <v>0</v>
      </c>
      <c r="G31" s="10">
        <v>0</v>
      </c>
      <c r="H31" s="10">
        <f t="shared" si="7"/>
        <v>0</v>
      </c>
    </row>
    <row r="32" spans="1:8" x14ac:dyDescent="0.2">
      <c r="A32" s="21" t="s">
        <v>31</v>
      </c>
      <c r="B32" s="23"/>
      <c r="C32" s="32">
        <f t="shared" ref="C32:H32" si="9">SUM(C33:C36)</f>
        <v>20683765.640000001</v>
      </c>
      <c r="D32" s="32">
        <f t="shared" si="9"/>
        <v>85000</v>
      </c>
      <c r="E32" s="32">
        <f t="shared" si="9"/>
        <v>20768765.640000001</v>
      </c>
      <c r="F32" s="32">
        <f t="shared" si="9"/>
        <v>15659435.92</v>
      </c>
      <c r="G32" s="32">
        <f t="shared" si="9"/>
        <v>15659435.92</v>
      </c>
      <c r="H32" s="32">
        <f t="shared" si="9"/>
        <v>5109329.7200000007</v>
      </c>
    </row>
    <row r="33" spans="1:8" x14ac:dyDescent="0.2">
      <c r="A33" s="19"/>
      <c r="B33" s="22" t="s">
        <v>50</v>
      </c>
      <c r="C33" s="10">
        <v>10548765.640000001</v>
      </c>
      <c r="D33" s="10">
        <v>85000</v>
      </c>
      <c r="E33" s="10">
        <f>C33+D33</f>
        <v>10633765.640000001</v>
      </c>
      <c r="F33" s="10">
        <v>9051935.9199999999</v>
      </c>
      <c r="G33" s="10">
        <v>9051935.9199999999</v>
      </c>
      <c r="H33" s="10">
        <f t="shared" ref="H33:H36" si="10">E33-F33</f>
        <v>1581829.7200000007</v>
      </c>
    </row>
    <row r="34" spans="1:8" ht="11.25" customHeight="1" x14ac:dyDescent="0.2">
      <c r="A34" s="19"/>
      <c r="B34" s="22" t="s">
        <v>24</v>
      </c>
      <c r="C34" s="10">
        <v>10135000</v>
      </c>
      <c r="D34" s="10">
        <v>0</v>
      </c>
      <c r="E34" s="10">
        <f t="shared" ref="E34:E36" si="11">C34+D34</f>
        <v>10135000</v>
      </c>
      <c r="F34" s="10">
        <v>6607500</v>
      </c>
      <c r="G34" s="10">
        <v>6607500</v>
      </c>
      <c r="H34" s="10">
        <f t="shared" si="10"/>
        <v>3527500</v>
      </c>
    </row>
    <row r="35" spans="1:8" x14ac:dyDescent="0.2">
      <c r="A35" s="19"/>
      <c r="B35" s="22" t="s">
        <v>32</v>
      </c>
      <c r="C35" s="10">
        <v>0</v>
      </c>
      <c r="D35" s="10">
        <v>0</v>
      </c>
      <c r="E35" s="10">
        <f t="shared" si="11"/>
        <v>0</v>
      </c>
      <c r="F35" s="10">
        <v>0</v>
      </c>
      <c r="G35" s="10">
        <v>0</v>
      </c>
      <c r="H35" s="10">
        <f t="shared" si="10"/>
        <v>0</v>
      </c>
    </row>
    <row r="36" spans="1:8" x14ac:dyDescent="0.2">
      <c r="A36" s="19"/>
      <c r="B36" s="22" t="s">
        <v>7</v>
      </c>
      <c r="C36" s="10">
        <v>0</v>
      </c>
      <c r="D36" s="10">
        <v>0</v>
      </c>
      <c r="E36" s="10">
        <f t="shared" si="11"/>
        <v>0</v>
      </c>
      <c r="F36" s="10">
        <v>0</v>
      </c>
      <c r="G36" s="10">
        <v>0</v>
      </c>
      <c r="H36" s="10">
        <f t="shared" si="10"/>
        <v>0</v>
      </c>
    </row>
    <row r="37" spans="1:8" x14ac:dyDescent="0.2">
      <c r="A37" s="24"/>
      <c r="B37" s="28" t="s">
        <v>51</v>
      </c>
      <c r="C37" s="35">
        <f t="shared" ref="C37:H37" si="12">SUM(C32+C22+C14+C5)</f>
        <v>291607144.24000001</v>
      </c>
      <c r="D37" s="35">
        <f t="shared" si="12"/>
        <v>43630209.059999995</v>
      </c>
      <c r="E37" s="35">
        <f t="shared" si="12"/>
        <v>335237353.29999995</v>
      </c>
      <c r="F37" s="35">
        <f t="shared" si="12"/>
        <v>212179512.81999999</v>
      </c>
      <c r="G37" s="35">
        <f t="shared" si="12"/>
        <v>204271681.18000001</v>
      </c>
      <c r="H37" s="35">
        <f t="shared" si="12"/>
        <v>123057840.47999999</v>
      </c>
    </row>
    <row r="39" spans="1:8" x14ac:dyDescent="0.2">
      <c r="A39" s="1" t="s">
        <v>128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2022-11-08T02:28:05Z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